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drawings/drawing6.xml" ContentType="application/vnd.openxmlformats-officedocument.drawing+xml"/>
  <Override PartName="/xl/embeddings/oleObject10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9.xml" ContentType="application/vnd.openxmlformats-officedocument.drawing+xml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Research\WeTeach_CS Conference\"/>
    </mc:Choice>
  </mc:AlternateContent>
  <bookViews>
    <workbookView xWindow="510" yWindow="660" windowWidth="11340" windowHeight="6030" activeTab="1"/>
  </bookViews>
  <sheets>
    <sheet name="Activty Description" sheetId="26" r:id="rId1"/>
    <sheet name="BooleanFunctions" sheetId="25" r:id="rId2"/>
    <sheet name="A+A'B=A+B" sheetId="5" r:id="rId3"/>
    <sheet name="DEMORGAN'S LAW" sheetId="7" r:id="rId4"/>
    <sheet name="HalfAdder" sheetId="11" r:id="rId5"/>
    <sheet name="FullAdder" sheetId="12" r:id="rId6"/>
    <sheet name="Ripple Adder" sheetId="27" r:id="rId7"/>
    <sheet name="MULTIPLEXER" sheetId="13" r:id="rId8"/>
    <sheet name="ENCODER" sheetId="14" r:id="rId9"/>
    <sheet name="DECODER" sheetId="15" r:id="rId10"/>
    <sheet name="Comparator" sheetId="16" r:id="rId11"/>
  </sheets>
  <calcPr calcId="152511"/>
</workbook>
</file>

<file path=xl/calcChain.xml><?xml version="1.0" encoding="utf-8"?>
<calcChain xmlns="http://schemas.openxmlformats.org/spreadsheetml/2006/main">
  <c r="E3" i="11" l="1"/>
  <c r="C12" i="5"/>
  <c r="B9" i="5"/>
  <c r="E8" i="5"/>
  <c r="B8" i="5"/>
  <c r="B11" i="5"/>
  <c r="B18" i="25"/>
  <c r="B47" i="27"/>
  <c r="B46" i="27"/>
  <c r="B35" i="27"/>
  <c r="B38" i="27" s="1"/>
  <c r="B34" i="27"/>
  <c r="B40" i="27" s="1"/>
  <c r="B11" i="27"/>
  <c r="B10" i="27"/>
  <c r="B16" i="27" s="1"/>
  <c r="B22" i="27"/>
  <c r="B28" i="27" s="1"/>
  <c r="B23" i="27"/>
  <c r="B26" i="27" s="1"/>
  <c r="B50" i="27"/>
  <c r="B52" i="27"/>
  <c r="B12" i="5"/>
  <c r="E11" i="5" s="1"/>
  <c r="B5" i="5"/>
  <c r="E3" i="5"/>
  <c r="B29" i="25"/>
  <c r="B23" i="25"/>
  <c r="B13" i="25"/>
  <c r="B9" i="25"/>
  <c r="B4" i="25"/>
  <c r="B21" i="16"/>
  <c r="B15" i="16"/>
  <c r="E15" i="16" s="1"/>
  <c r="B20" i="16"/>
  <c r="B16" i="16"/>
  <c r="B17" i="16"/>
  <c r="B29" i="16"/>
  <c r="B18" i="16"/>
  <c r="E17" i="16"/>
  <c r="B8" i="16"/>
  <c r="B9" i="16"/>
  <c r="E8" i="16" s="1"/>
  <c r="B10" i="16"/>
  <c r="B11" i="16"/>
  <c r="E10" i="16"/>
  <c r="B13" i="16"/>
  <c r="B23" i="16" s="1"/>
  <c r="B14" i="16"/>
  <c r="E6" i="16"/>
  <c r="E5" i="16"/>
  <c r="E4" i="16"/>
  <c r="E3" i="16"/>
  <c r="B53" i="15"/>
  <c r="B54" i="15"/>
  <c r="E53" i="15" s="1"/>
  <c r="B55" i="15"/>
  <c r="B56" i="15"/>
  <c r="B48" i="15"/>
  <c r="B49" i="15"/>
  <c r="E48" i="15" s="1"/>
  <c r="B50" i="15"/>
  <c r="B51" i="15"/>
  <c r="B43" i="15"/>
  <c r="B44" i="15"/>
  <c r="E43" i="15" s="1"/>
  <c r="B45" i="15"/>
  <c r="B46" i="15"/>
  <c r="B38" i="15"/>
  <c r="E38" i="15" s="1"/>
  <c r="B39" i="15"/>
  <c r="B40" i="15"/>
  <c r="B41" i="15"/>
  <c r="B33" i="15"/>
  <c r="B34" i="15"/>
  <c r="B35" i="15"/>
  <c r="E33" i="15" s="1"/>
  <c r="B36" i="15"/>
  <c r="B28" i="15"/>
  <c r="E28" i="15" s="1"/>
  <c r="B29" i="15"/>
  <c r="B30" i="15"/>
  <c r="B31" i="15"/>
  <c r="B23" i="15"/>
  <c r="B24" i="15"/>
  <c r="B25" i="15"/>
  <c r="E23" i="15" s="1"/>
  <c r="B26" i="15"/>
  <c r="B18" i="15"/>
  <c r="B19" i="15"/>
  <c r="B20" i="15"/>
  <c r="B21" i="15"/>
  <c r="E18" i="15" s="1"/>
  <c r="B13" i="15"/>
  <c r="B14" i="15"/>
  <c r="E13" i="15" s="1"/>
  <c r="B15" i="15"/>
  <c r="B16" i="15"/>
  <c r="B8" i="15"/>
  <c r="E8" i="15" s="1"/>
  <c r="B9" i="15"/>
  <c r="B10" i="15"/>
  <c r="B11" i="15"/>
  <c r="E6" i="15"/>
  <c r="E5" i="15"/>
  <c r="E4" i="15"/>
  <c r="E3" i="15"/>
  <c r="E3" i="7"/>
  <c r="B9" i="7"/>
  <c r="B10" i="7"/>
  <c r="E9" i="7"/>
  <c r="B7" i="7"/>
  <c r="E7" i="7"/>
  <c r="B6" i="7"/>
  <c r="E6" i="7"/>
  <c r="E19" i="14"/>
  <c r="B17" i="14"/>
  <c r="B16" i="14"/>
  <c r="B15" i="14"/>
  <c r="E14" i="14" s="1"/>
  <c r="B12" i="14"/>
  <c r="E9" i="14"/>
  <c r="B10" i="14"/>
  <c r="E3" i="14"/>
  <c r="E3" i="12"/>
  <c r="B6" i="12"/>
  <c r="B12" i="12" s="1"/>
  <c r="E7" i="12"/>
  <c r="B9" i="12"/>
  <c r="B13" i="12" s="1"/>
  <c r="B10" i="12"/>
  <c r="E4" i="11"/>
  <c r="E3" i="13"/>
  <c r="B27" i="16"/>
  <c r="B26" i="16"/>
  <c r="E26" i="16" s="1"/>
  <c r="E9" i="12"/>
  <c r="E12" i="12" l="1"/>
  <c r="E5" i="5"/>
  <c r="B24" i="16"/>
  <c r="E23" i="16" s="1"/>
  <c r="B14" i="27"/>
  <c r="E13" i="16"/>
  <c r="E6" i="12"/>
  <c r="B19" i="16"/>
  <c r="B15" i="27" l="1"/>
  <c r="B19" i="27" s="1"/>
  <c r="B24" i="27" s="1"/>
  <c r="B18" i="27"/>
  <c r="F6" i="27" s="1"/>
  <c r="E19" i="16"/>
  <c r="B30" i="16"/>
  <c r="E29" i="16" s="1"/>
  <c r="B30" i="27" l="1"/>
  <c r="E6" i="27" s="1"/>
  <c r="B27" i="27"/>
  <c r="B31" i="27" s="1"/>
  <c r="B36" i="27" s="1"/>
  <c r="B42" i="27" l="1"/>
  <c r="D6" i="27" s="1"/>
  <c r="B39" i="27"/>
  <c r="B43" i="27" s="1"/>
  <c r="B48" i="27" s="1"/>
  <c r="B54" i="27" l="1"/>
  <c r="C6" i="27" s="1"/>
  <c r="B51" i="27"/>
  <c r="B55" i="27" s="1"/>
  <c r="B7" i="27" s="1"/>
</calcChain>
</file>

<file path=xl/sharedStrings.xml><?xml version="1.0" encoding="utf-8"?>
<sst xmlns="http://schemas.openxmlformats.org/spreadsheetml/2006/main" count="296" uniqueCount="152">
  <si>
    <t>INPUT VALUE</t>
  </si>
  <si>
    <t>OUTPUT VALUE</t>
  </si>
  <si>
    <t>A</t>
  </si>
  <si>
    <t>B</t>
  </si>
  <si>
    <t>A'</t>
  </si>
  <si>
    <t>A'B</t>
  </si>
  <si>
    <t>A+A'B</t>
  </si>
  <si>
    <t>C</t>
  </si>
  <si>
    <t>X</t>
  </si>
  <si>
    <t>(X*Y)'</t>
  </si>
  <si>
    <t>Y</t>
  </si>
  <si>
    <t>X'</t>
  </si>
  <si>
    <t>Y'</t>
  </si>
  <si>
    <t>X'+Y'</t>
  </si>
  <si>
    <t>B'</t>
  </si>
  <si>
    <t>SUM = A     B</t>
  </si>
  <si>
    <t xml:space="preserve">A    B </t>
  </si>
  <si>
    <t>A     B</t>
  </si>
  <si>
    <t>SUM = A     B     C</t>
  </si>
  <si>
    <t>(A     B) * C</t>
  </si>
  <si>
    <t>A * B</t>
  </si>
  <si>
    <t>CARRY=(A     B) * C + A * B</t>
  </si>
  <si>
    <t xml:space="preserve">                             TRUTH TABLE</t>
  </si>
  <si>
    <t>S0</t>
  </si>
  <si>
    <t>S1</t>
  </si>
  <si>
    <t>D0</t>
  </si>
  <si>
    <t>D1</t>
  </si>
  <si>
    <t>D2</t>
  </si>
  <si>
    <t>D3</t>
  </si>
  <si>
    <t xml:space="preserve">    (BINARY)</t>
  </si>
  <si>
    <t>A0</t>
  </si>
  <si>
    <t>A1</t>
  </si>
  <si>
    <t>X3</t>
  </si>
  <si>
    <t>X7</t>
  </si>
  <si>
    <t>A2</t>
  </si>
  <si>
    <t>X5</t>
  </si>
  <si>
    <t>X6</t>
  </si>
  <si>
    <t>A3</t>
  </si>
  <si>
    <t>X9</t>
  </si>
  <si>
    <t>C'</t>
  </si>
  <si>
    <t>D</t>
  </si>
  <si>
    <t>D'</t>
  </si>
  <si>
    <t>X0</t>
  </si>
  <si>
    <t>(Decimal Digit 0)</t>
  </si>
  <si>
    <t>X1</t>
  </si>
  <si>
    <t>(Decimal Digit 1)</t>
  </si>
  <si>
    <t>X2</t>
  </si>
  <si>
    <t>(Decimal Digit 2)</t>
  </si>
  <si>
    <t>(Decimal Digit 3)</t>
  </si>
  <si>
    <t>X4</t>
  </si>
  <si>
    <t>(Decimal Digit 4)</t>
  </si>
  <si>
    <t>(Decimal Digit 5)</t>
  </si>
  <si>
    <t>(Decimal Digit 7)</t>
  </si>
  <si>
    <t>X8</t>
  </si>
  <si>
    <t>(Decimal Digit 8)</t>
  </si>
  <si>
    <t>(Decimal Digit 9)</t>
  </si>
  <si>
    <t>A1'</t>
  </si>
  <si>
    <t>B1</t>
  </si>
  <si>
    <t>B1'</t>
  </si>
  <si>
    <t>A0'</t>
  </si>
  <si>
    <t>B0</t>
  </si>
  <si>
    <t>B0'</t>
  </si>
  <si>
    <t>A1      B1</t>
  </si>
  <si>
    <t>A0      B0</t>
  </si>
  <si>
    <t>A1 * B1'</t>
  </si>
  <si>
    <t>A0* B0' *(A1     B1)'</t>
  </si>
  <si>
    <t>A1' * B1</t>
  </si>
  <si>
    <t>A0' *B0*(A1     B1)'</t>
  </si>
  <si>
    <t>(A1    B1)'</t>
  </si>
  <si>
    <t>A &gt; B</t>
  </si>
  <si>
    <t>A0 * B0' *(A1     B1)'</t>
  </si>
  <si>
    <t>(A0    B0)'</t>
  </si>
  <si>
    <t>A &lt; B</t>
  </si>
  <si>
    <t>A0' * B0*(A1     B1)'</t>
  </si>
  <si>
    <t>AND Function</t>
  </si>
  <si>
    <t>OR Function</t>
  </si>
  <si>
    <t>NOT Function</t>
  </si>
  <si>
    <t>NAND Function</t>
  </si>
  <si>
    <t>NOR Function</t>
  </si>
  <si>
    <t>XOR Function</t>
  </si>
  <si>
    <t>OR</t>
  </si>
  <si>
    <t>AND</t>
  </si>
  <si>
    <t>NOT</t>
  </si>
  <si>
    <t>NAND</t>
  </si>
  <si>
    <t>NOR</t>
  </si>
  <si>
    <t>XOR</t>
  </si>
  <si>
    <t>Truth Tables</t>
  </si>
  <si>
    <t>(Decimal Digit 6)</t>
  </si>
  <si>
    <t>Y3</t>
  </si>
  <si>
    <t>Y2</t>
  </si>
  <si>
    <t>Y1</t>
  </si>
  <si>
    <t>Y0</t>
  </si>
  <si>
    <t>SUM</t>
  </si>
  <si>
    <t>C0</t>
  </si>
  <si>
    <t>C1</t>
  </si>
  <si>
    <t>C2</t>
  </si>
  <si>
    <t>C3</t>
  </si>
  <si>
    <t>A + B</t>
  </si>
  <si>
    <r>
      <t xml:space="preserve">A </t>
    </r>
    <r>
      <rPr>
        <b/>
        <sz val="14"/>
        <color indexed="30"/>
        <rFont val="Arial"/>
        <family val="2"/>
      </rPr>
      <t>*</t>
    </r>
    <r>
      <rPr>
        <b/>
        <sz val="14"/>
        <rFont val="Arial"/>
        <family val="2"/>
      </rPr>
      <t xml:space="preserve"> B</t>
    </r>
  </si>
  <si>
    <t>X1 (Decimal 1)</t>
  </si>
  <si>
    <t>X3 (Decimal 3)</t>
  </si>
  <si>
    <t>X5 (Decimal 5)</t>
  </si>
  <si>
    <t>X7 (Decimal 7)</t>
  </si>
  <si>
    <t>X9 (Decimal 9)</t>
  </si>
  <si>
    <t>X2 (Decimal 2)</t>
  </si>
  <si>
    <t>X6 (Decimal 6)</t>
  </si>
  <si>
    <t>X4 (Decimal 4)</t>
  </si>
  <si>
    <t>X8 (Decimal 8)</t>
  </si>
  <si>
    <t>A == B</t>
  </si>
  <si>
    <t>X' + Y' = (X * Y)'</t>
  </si>
  <si>
    <t>A + B = A + A' B</t>
  </si>
  <si>
    <t>locked cells - resulting outputs and intermediate results</t>
  </si>
  <si>
    <t>color coded - inputs and outputs</t>
  </si>
  <si>
    <t>further examples for teaching activities</t>
  </si>
  <si>
    <t>basic Boolean functions AND, OR, NOT - inputs TRUE and FALSE - can map these to 1 and 0 use IF function</t>
  </si>
  <si>
    <t>AND: use * or juxtaposition</t>
  </si>
  <si>
    <t>NOT: use ' (apostrophe)</t>
  </si>
  <si>
    <t>OR: use +</t>
  </si>
  <si>
    <t xml:space="preserve">XOR: use </t>
  </si>
  <si>
    <t>CARRY = (A     B) * C + A * B</t>
  </si>
  <si>
    <t>what about:</t>
  </si>
  <si>
    <t xml:space="preserve"> A = (AB) + (AB')</t>
  </si>
  <si>
    <t>often used to simplify expressions/circuits</t>
  </si>
  <si>
    <t>given equivalent circuits, choose simplified/least complex</t>
  </si>
  <si>
    <t>other identities in Boolean algebra</t>
  </si>
  <si>
    <r>
      <rPr>
        <b/>
        <sz val="14"/>
        <color indexed="17"/>
        <rFont val="Arial"/>
        <family val="2"/>
      </rPr>
      <t>OR(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AND(</t>
    </r>
    <r>
      <rPr>
        <b/>
        <sz val="14"/>
        <rFont val="Arial"/>
        <family val="2"/>
      </rPr>
      <t xml:space="preserve"> A,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B </t>
    </r>
    <r>
      <rPr>
        <b/>
        <sz val="14"/>
        <color indexed="10"/>
        <rFont val="Arial"/>
        <family val="2"/>
      </rPr>
      <t>)</t>
    </r>
    <r>
      <rPr>
        <b/>
        <sz val="14"/>
        <color indexed="12"/>
        <rFont val="Arial"/>
        <family val="2"/>
      </rPr>
      <t xml:space="preserve"> )</t>
    </r>
    <r>
      <rPr>
        <b/>
        <sz val="14"/>
        <rFont val="Arial"/>
        <family val="2"/>
      </rPr>
      <t xml:space="preserve">, </t>
    </r>
    <r>
      <rPr>
        <b/>
        <sz val="14"/>
        <color indexed="12"/>
        <rFont val="Arial"/>
        <family val="2"/>
      </rPr>
      <t>AND(</t>
    </r>
    <r>
      <rPr>
        <b/>
        <sz val="14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A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 xml:space="preserve">, B </t>
    </r>
    <r>
      <rPr>
        <b/>
        <sz val="14"/>
        <color indexed="12"/>
        <rFont val="Arial"/>
        <family val="2"/>
      </rPr>
      <t>)</t>
    </r>
    <r>
      <rPr>
        <b/>
        <sz val="14"/>
        <color indexed="17"/>
        <rFont val="Arial"/>
        <family val="2"/>
      </rPr>
      <t xml:space="preserve"> )</t>
    </r>
  </si>
  <si>
    <r>
      <rPr>
        <b/>
        <sz val="14"/>
        <rFont val="Arial"/>
        <family val="2"/>
      </rPr>
      <t>(A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*</t>
    </r>
    <r>
      <rPr>
        <b/>
        <sz val="14"/>
        <color indexed="12"/>
        <rFont val="Arial"/>
        <family val="2"/>
      </rPr>
      <t xml:space="preserve"> </t>
    </r>
    <r>
      <rPr>
        <b/>
        <sz val="14"/>
        <rFont val="Arial"/>
        <family val="2"/>
      </rPr>
      <t>B</t>
    </r>
    <r>
      <rPr>
        <b/>
        <sz val="14"/>
        <color indexed="10"/>
        <rFont val="Arial"/>
        <family val="2"/>
      </rPr>
      <t>'</t>
    </r>
    <r>
      <rPr>
        <b/>
        <sz val="14"/>
        <rFont val="Arial"/>
        <family val="2"/>
      </rPr>
      <t>)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+</t>
    </r>
    <r>
      <rPr>
        <b/>
        <sz val="14"/>
        <color indexed="12"/>
        <rFont val="Arial"/>
        <family val="2"/>
      </rPr>
      <t xml:space="preserve"> </t>
    </r>
    <r>
      <rPr>
        <b/>
        <sz val="14"/>
        <rFont val="Arial"/>
        <family val="2"/>
      </rPr>
      <t>(A</t>
    </r>
    <r>
      <rPr>
        <b/>
        <sz val="14"/>
        <color indexed="10"/>
        <rFont val="Arial"/>
        <family val="2"/>
      </rPr>
      <t>'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*</t>
    </r>
    <r>
      <rPr>
        <b/>
        <sz val="14"/>
        <color indexed="12"/>
        <rFont val="Arial"/>
        <family val="2"/>
      </rPr>
      <t xml:space="preserve"> </t>
    </r>
    <r>
      <rPr>
        <b/>
        <sz val="14"/>
        <rFont val="Arial"/>
        <family val="2"/>
      </rPr>
      <t>B)</t>
    </r>
  </si>
  <si>
    <r>
      <t xml:space="preserve">A </t>
    </r>
    <r>
      <rPr>
        <b/>
        <sz val="14"/>
        <color indexed="17"/>
        <rFont val="Arial"/>
        <family val="2"/>
      </rPr>
      <t>+</t>
    </r>
    <r>
      <rPr>
        <b/>
        <sz val="14"/>
        <rFont val="Arial"/>
        <family val="2"/>
      </rPr>
      <t xml:space="preserve"> B</t>
    </r>
  </si>
  <si>
    <r>
      <t>A</t>
    </r>
    <r>
      <rPr>
        <b/>
        <sz val="14"/>
        <color indexed="10"/>
        <rFont val="Arial"/>
        <family val="2"/>
      </rPr>
      <t>'</t>
    </r>
  </si>
  <si>
    <r>
      <t xml:space="preserve">(A </t>
    </r>
    <r>
      <rPr>
        <b/>
        <sz val="14"/>
        <color indexed="12"/>
        <rFont val="Arial"/>
        <family val="2"/>
      </rPr>
      <t>*</t>
    </r>
    <r>
      <rPr>
        <b/>
        <sz val="14"/>
        <rFont val="Arial"/>
        <family val="2"/>
      </rPr>
      <t xml:space="preserve"> B)</t>
    </r>
    <r>
      <rPr>
        <b/>
        <sz val="14"/>
        <color indexed="10"/>
        <rFont val="Arial"/>
        <family val="2"/>
      </rPr>
      <t>'</t>
    </r>
  </si>
  <si>
    <r>
      <t xml:space="preserve">(A </t>
    </r>
    <r>
      <rPr>
        <b/>
        <sz val="14"/>
        <color indexed="17"/>
        <rFont val="Arial"/>
        <family val="2"/>
      </rPr>
      <t>+</t>
    </r>
    <r>
      <rPr>
        <b/>
        <sz val="14"/>
        <rFont val="Arial"/>
        <family val="2"/>
      </rPr>
      <t xml:space="preserve"> B)</t>
    </r>
    <r>
      <rPr>
        <b/>
        <sz val="14"/>
        <color indexed="10"/>
        <rFont val="Arial"/>
        <family val="2"/>
      </rPr>
      <t>'</t>
    </r>
  </si>
  <si>
    <r>
      <t xml:space="preserve">Microsoft Excel can be readily employed to teach the basic principles of digital systems.  Using only the elementary Boolean functions </t>
    </r>
    <r>
      <rPr>
        <b/>
        <sz val="16"/>
        <color indexed="12"/>
        <rFont val="Calibri"/>
        <family val="2"/>
      </rPr>
      <t>AND</t>
    </r>
    <r>
      <rPr>
        <b/>
        <sz val="16"/>
        <rFont val="Calibri"/>
        <family val="2"/>
      </rPr>
      <t xml:space="preserve">, </t>
    </r>
    <r>
      <rPr>
        <b/>
        <sz val="16"/>
        <color indexed="17"/>
        <rFont val="Calibri"/>
        <family val="2"/>
      </rPr>
      <t>OR</t>
    </r>
    <r>
      <rPr>
        <b/>
        <sz val="16"/>
        <rFont val="Calibri"/>
        <family val="2"/>
      </rPr>
      <t xml:space="preserve">, and </t>
    </r>
    <r>
      <rPr>
        <b/>
        <sz val="16"/>
        <color indexed="10"/>
        <rFont val="Calibri"/>
        <family val="2"/>
      </rPr>
      <t>NOT</t>
    </r>
    <r>
      <rPr>
        <b/>
        <sz val="16"/>
        <rFont val="Calibri"/>
        <family val="2"/>
      </rPr>
      <t>, fundamental digital circuits can be virtually constructed by simulating logic gates in simple combinations.  These combinational circuits can illustrate how computers perform binary arithmetic, data conversion, data comparison, encoding/decoding, multiplexing, and information storage.</t>
    </r>
  </si>
  <si>
    <r>
      <rPr>
        <b/>
        <sz val="14"/>
        <color indexed="12"/>
        <rFont val="Arial"/>
        <family val="2"/>
      </rPr>
      <t>AND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(</t>
    </r>
    <r>
      <rPr>
        <b/>
        <sz val="14"/>
        <rFont val="Arial"/>
        <family val="2"/>
      </rPr>
      <t xml:space="preserve"> A, </t>
    </r>
    <r>
      <rPr>
        <b/>
        <sz val="14"/>
        <rFont val="Arial"/>
        <family val="2"/>
      </rPr>
      <t xml:space="preserve"> B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)</t>
    </r>
    <r>
      <rPr>
        <b/>
        <sz val="14"/>
        <rFont val="Arial"/>
        <family val="2"/>
      </rPr>
      <t/>
    </r>
  </si>
  <si>
    <r>
      <rPr>
        <b/>
        <sz val="14"/>
        <color indexed="17"/>
        <rFont val="Arial"/>
        <family val="2"/>
      </rPr>
      <t>OR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7"/>
        <rFont val="Arial"/>
        <family val="2"/>
      </rPr>
      <t>)</t>
    </r>
    <r>
      <rPr>
        <b/>
        <sz val="14"/>
        <rFont val="Arial"/>
        <family val="2"/>
      </rPr>
      <t/>
    </r>
  </si>
  <si>
    <r>
      <t xml:space="preserve">IF( </t>
    </r>
    <r>
      <rPr>
        <b/>
        <sz val="14"/>
        <color indexed="17"/>
        <rFont val="Arial"/>
        <family val="2"/>
      </rPr>
      <t>OR(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AND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(</t>
    </r>
    <r>
      <rPr>
        <b/>
        <sz val="14"/>
        <rFont val="Arial"/>
        <family val="2"/>
      </rPr>
      <t xml:space="preserve"> A,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B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)</t>
    </r>
    <r>
      <rPr>
        <b/>
        <sz val="14"/>
        <rFont val="Arial"/>
        <family val="2"/>
      </rPr>
      <t xml:space="preserve">, </t>
    </r>
    <r>
      <rPr>
        <b/>
        <sz val="14"/>
        <color indexed="12"/>
        <rFont val="Arial"/>
        <family val="2"/>
      </rPr>
      <t>AND(</t>
    </r>
    <r>
      <rPr>
        <b/>
        <sz val="14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A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 xml:space="preserve">, B </t>
    </r>
    <r>
      <rPr>
        <b/>
        <sz val="14"/>
        <color indexed="12"/>
        <rFont val="Arial"/>
        <family val="2"/>
      </rPr>
      <t>)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)</t>
    </r>
    <r>
      <rPr>
        <b/>
        <sz val="14"/>
        <rFont val="Arial"/>
        <family val="2"/>
      </rPr>
      <t>, 1, 0 )</t>
    </r>
  </si>
  <si>
    <r>
      <t>IF(</t>
    </r>
    <r>
      <rPr>
        <b/>
        <sz val="14"/>
        <color indexed="10"/>
        <rFont val="Arial"/>
        <family val="2"/>
      </rPr>
      <t xml:space="preserve"> NOT ( </t>
    </r>
    <r>
      <rPr>
        <b/>
        <sz val="14"/>
        <rFont val="Arial"/>
        <family val="2"/>
      </rPr>
      <t xml:space="preserve">A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>,  1, 0 )</t>
    </r>
  </si>
  <si>
    <r>
      <t xml:space="preserve">IF( </t>
    </r>
    <r>
      <rPr>
        <b/>
        <sz val="14"/>
        <color indexed="17"/>
        <rFont val="Arial"/>
        <family val="2"/>
      </rPr>
      <t>OR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7"/>
        <rFont val="Arial"/>
        <family val="2"/>
      </rPr>
      <t>)</t>
    </r>
    <r>
      <rPr>
        <b/>
        <sz val="14"/>
        <rFont val="Arial"/>
        <family val="2"/>
      </rPr>
      <t>,  1, 0 )</t>
    </r>
  </si>
  <si>
    <r>
      <t xml:space="preserve">IF( </t>
    </r>
    <r>
      <rPr>
        <b/>
        <sz val="14"/>
        <color indexed="12"/>
        <rFont val="Arial"/>
        <family val="2"/>
      </rPr>
      <t>AND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2"/>
        <rFont val="Arial"/>
        <family val="2"/>
      </rPr>
      <t>)</t>
    </r>
    <r>
      <rPr>
        <b/>
        <sz val="14"/>
        <rFont val="Arial"/>
        <family val="2"/>
      </rPr>
      <t>,  1, 0 )</t>
    </r>
  </si>
  <si>
    <r>
      <rPr>
        <b/>
        <sz val="14"/>
        <color indexed="10"/>
        <rFont val="Arial"/>
        <family val="2"/>
      </rPr>
      <t>NOT (</t>
    </r>
    <r>
      <rPr>
        <b/>
        <sz val="14"/>
        <rFont val="Arial"/>
        <family val="2"/>
      </rPr>
      <t xml:space="preserve"> A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/>
    </r>
  </si>
  <si>
    <r>
      <t xml:space="preserve">IF(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AND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2"/>
        <rFont val="Arial"/>
        <family val="2"/>
      </rPr>
      <t xml:space="preserve">)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>,  1, 0 )</t>
    </r>
  </si>
  <si>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AND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2"/>
        <rFont val="Arial"/>
        <family val="2"/>
      </rPr>
      <t xml:space="preserve">) </t>
    </r>
    <r>
      <rPr>
        <b/>
        <sz val="14"/>
        <color indexed="10"/>
        <rFont val="Arial"/>
        <family val="2"/>
      </rPr>
      <t>)</t>
    </r>
  </si>
  <si>
    <r>
      <t xml:space="preserve">IF( </t>
    </r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OR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(</t>
    </r>
    <r>
      <rPr>
        <b/>
        <sz val="14"/>
        <rFont val="Arial"/>
        <family val="2"/>
      </rPr>
      <t xml:space="preserve"> A,  B </t>
    </r>
    <r>
      <rPr>
        <b/>
        <sz val="14"/>
        <color indexed="17"/>
        <rFont val="Arial"/>
        <family val="2"/>
      </rPr>
      <t>)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)</t>
    </r>
    <r>
      <rPr>
        <b/>
        <sz val="14"/>
        <rFont val="Arial"/>
        <family val="2"/>
      </rPr>
      <t>,  1, 0 )</t>
    </r>
  </si>
  <si>
    <r>
      <rPr>
        <b/>
        <sz val="14"/>
        <color indexed="10"/>
        <rFont val="Arial"/>
        <family val="2"/>
      </rPr>
      <t>NOT(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OR</t>
    </r>
    <r>
      <rPr>
        <b/>
        <sz val="14"/>
        <rFont val="Arial"/>
        <family val="2"/>
      </rPr>
      <t xml:space="preserve"> </t>
    </r>
    <r>
      <rPr>
        <b/>
        <sz val="14"/>
        <color indexed="17"/>
        <rFont val="Arial"/>
        <family val="2"/>
      </rPr>
      <t>(</t>
    </r>
    <r>
      <rPr>
        <b/>
        <sz val="14"/>
        <rFont val="Arial"/>
        <family val="2"/>
      </rPr>
      <t xml:space="preserve"> A,  B</t>
    </r>
    <r>
      <rPr>
        <b/>
        <sz val="14"/>
        <color indexed="17"/>
        <rFont val="Arial"/>
        <family val="2"/>
      </rPr>
      <t xml:space="preserve"> )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)</t>
    </r>
  </si>
  <si>
    <r>
      <t xml:space="preserve">OVERFLOW </t>
    </r>
    <r>
      <rPr>
        <b/>
        <sz val="14"/>
        <color indexed="10"/>
        <rFont val="Symbol"/>
        <family val="1"/>
        <charset val="2"/>
      </rPr>
      <t>Þ</t>
    </r>
  </si>
  <si>
    <t>Ripple Adder</t>
  </si>
  <si>
    <t>CARRY = A * B</t>
  </si>
  <si>
    <r>
      <t xml:space="preserve">also Google </t>
    </r>
    <r>
      <rPr>
        <i/>
        <sz val="10"/>
        <rFont val="Arial"/>
        <family val="2"/>
      </rPr>
      <t>Sheets</t>
    </r>
    <r>
      <rPr>
        <sz val="10"/>
        <rFont val="Arial"/>
        <family val="2"/>
      </rPr>
      <t xml:space="preserve">, Apple </t>
    </r>
    <r>
      <rPr>
        <i/>
        <sz val="10"/>
        <rFont val="Arial"/>
        <family val="2"/>
      </rPr>
      <t>Numbers</t>
    </r>
    <r>
      <rPr>
        <sz val="10"/>
        <rFont val="Arial"/>
        <family val="2"/>
      </rPr>
      <t xml:space="preserve"> etc.</t>
    </r>
  </si>
  <si>
    <t>Comparator</t>
  </si>
  <si>
    <t>Encoder</t>
  </si>
  <si>
    <t>Full Adder</t>
  </si>
  <si>
    <r>
      <t>a </t>
    </r>
    <r>
      <rPr>
        <b/>
        <sz val="16"/>
        <color indexed="63"/>
        <rFont val="Calibri"/>
        <family val="2"/>
      </rPr>
      <t>multiplexer</t>
    </r>
    <r>
      <rPr>
        <sz val="16"/>
        <color indexed="63"/>
        <rFont val="Calibri"/>
        <family val="2"/>
      </rPr>
      <t> is a device that selects one of several </t>
    </r>
    <r>
      <rPr>
        <sz val="16"/>
        <rFont val="Calibri"/>
        <family val="2"/>
      </rPr>
      <t>analog</t>
    </r>
    <r>
      <rPr>
        <sz val="16"/>
        <color indexed="63"/>
        <rFont val="Calibri"/>
        <family val="2"/>
      </rPr>
      <t> or </t>
    </r>
    <r>
      <rPr>
        <sz val="16"/>
        <rFont val="Calibri"/>
        <family val="2"/>
      </rPr>
      <t>digital</t>
    </r>
    <r>
      <rPr>
        <sz val="16"/>
        <color indexed="63"/>
        <rFont val="Calibri"/>
        <family val="2"/>
      </rPr>
      <t> input signals and forwards the selected input into a single line. A multiplexer of 2</t>
    </r>
    <r>
      <rPr>
        <i/>
        <vertAlign val="superscript"/>
        <sz val="16"/>
        <color indexed="63"/>
        <rFont val="Calibri"/>
        <family val="2"/>
      </rPr>
      <t>n</t>
    </r>
    <r>
      <rPr>
        <sz val="16"/>
        <color indexed="63"/>
        <rFont val="Calibri"/>
        <family val="2"/>
      </rPr>
      <t> inputs has </t>
    </r>
    <r>
      <rPr>
        <i/>
        <sz val="16"/>
        <color indexed="63"/>
        <rFont val="Calibri"/>
        <family val="2"/>
      </rPr>
      <t>n</t>
    </r>
    <r>
      <rPr>
        <sz val="16"/>
        <color indexed="63"/>
        <rFont val="Calibri"/>
        <family val="2"/>
      </rPr>
      <t> select lines, which are used to select which input line to send to the output</t>
    </r>
  </si>
  <si>
    <r>
      <t>An </t>
    </r>
    <r>
      <rPr>
        <b/>
        <sz val="16"/>
        <color indexed="63"/>
        <rFont val="Calibri"/>
        <family val="2"/>
      </rPr>
      <t>encoder</t>
    </r>
    <r>
      <rPr>
        <sz val="16"/>
        <color indexed="63"/>
        <rFont val="Calibri"/>
        <family val="2"/>
      </rPr>
      <t> is a circuit that converts information from one format or code to another, for the purposes of standardization, speed or compressions.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</si>
</sst>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6"/>
      <name val="Calibri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30"/>
      <name val="Arial"/>
      <family val="2"/>
    </font>
    <font>
      <b/>
      <sz val="14"/>
      <color indexed="17"/>
      <name val="Arial"/>
      <family val="2"/>
    </font>
    <font>
      <b/>
      <sz val="16"/>
      <color indexed="12"/>
      <name val="Calibri"/>
      <family val="2"/>
    </font>
    <font>
      <b/>
      <sz val="16"/>
      <color indexed="17"/>
      <name val="Calibri"/>
      <family val="2"/>
    </font>
    <font>
      <b/>
      <sz val="16"/>
      <color indexed="10"/>
      <name val="Calibri"/>
      <family val="2"/>
    </font>
    <font>
      <b/>
      <sz val="14"/>
      <color indexed="10"/>
      <name val="Symbol"/>
      <family val="1"/>
      <charset val="2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5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6"/>
      <color rgb="FF252525"/>
      <name val="Calibri"/>
      <family val="2"/>
      <scheme val="minor"/>
    </font>
    <font>
      <b/>
      <sz val="16"/>
      <color indexed="63"/>
      <name val="Calibri"/>
      <family val="2"/>
    </font>
    <font>
      <sz val="16"/>
      <color indexed="63"/>
      <name val="Calibri"/>
      <family val="2"/>
    </font>
    <font>
      <sz val="16"/>
      <name val="Calibri"/>
      <family val="2"/>
    </font>
    <font>
      <i/>
      <vertAlign val="superscript"/>
      <sz val="16"/>
      <color indexed="63"/>
      <name val="Calibri"/>
      <family val="2"/>
    </font>
    <font>
      <i/>
      <sz val="16"/>
      <color indexed="63"/>
      <name val="Calibri"/>
      <family val="2"/>
    </font>
    <font>
      <sz val="16"/>
      <color rgb="FF2222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0" fillId="0" borderId="0" xfId="0" applyBorder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8" fillId="0" borderId="0" xfId="0" applyFont="1" applyAlignment="1">
      <alignment horizontal="justify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8" fillId="0" borderId="0" xfId="0" applyFont="1"/>
    <xf numFmtId="0" fontId="10" fillId="0" borderId="0" xfId="0" applyFont="1"/>
    <xf numFmtId="0" fontId="7" fillId="4" borderId="2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8" fillId="5" borderId="8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7" fillId="4" borderId="11" xfId="0" applyFont="1" applyFill="1" applyBorder="1" applyAlignment="1">
      <alignment horizontal="center"/>
    </xf>
    <xf numFmtId="0" fontId="8" fillId="5" borderId="12" xfId="0" applyFont="1" applyFill="1" applyBorder="1"/>
    <xf numFmtId="0" fontId="7" fillId="0" borderId="0" xfId="0" applyFont="1" applyAlignment="1">
      <alignment horizontal="left"/>
    </xf>
    <xf numFmtId="0" fontId="0" fillId="7" borderId="0" xfId="0" applyFill="1"/>
    <xf numFmtId="0" fontId="1" fillId="7" borderId="0" xfId="0" applyFont="1" applyFill="1"/>
    <xf numFmtId="0" fontId="6" fillId="3" borderId="0" xfId="0" applyFont="1" applyFill="1"/>
    <xf numFmtId="0" fontId="7" fillId="2" borderId="0" xfId="0" applyFont="1" applyFill="1"/>
    <xf numFmtId="0" fontId="6" fillId="7" borderId="0" xfId="0" applyFont="1" applyFill="1"/>
    <xf numFmtId="0" fontId="6" fillId="2" borderId="1" xfId="0" applyFont="1" applyFill="1" applyBorder="1"/>
    <xf numFmtId="0" fontId="7" fillId="7" borderId="0" xfId="0" applyFont="1" applyFill="1"/>
    <xf numFmtId="0" fontId="19" fillId="2" borderId="0" xfId="0" applyFont="1" applyFill="1"/>
    <xf numFmtId="0" fontId="6" fillId="7" borderId="1" xfId="0" applyFont="1" applyFill="1" applyBorder="1"/>
    <xf numFmtId="0" fontId="6" fillId="7" borderId="13" xfId="0" applyFont="1" applyFill="1" applyBorder="1"/>
    <xf numFmtId="0" fontId="1" fillId="8" borderId="14" xfId="0" applyFont="1" applyFill="1" applyBorder="1"/>
    <xf numFmtId="0" fontId="0" fillId="8" borderId="14" xfId="0" applyFill="1" applyBorder="1"/>
    <xf numFmtId="0" fontId="3" fillId="8" borderId="14" xfId="0" applyFont="1" applyFill="1" applyBorder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19" fillId="0" borderId="0" xfId="0" applyFont="1"/>
    <xf numFmtId="0" fontId="20" fillId="0" borderId="0" xfId="0" applyFont="1"/>
    <xf numFmtId="0" fontId="20" fillId="7" borderId="0" xfId="0" applyFont="1" applyFill="1"/>
    <xf numFmtId="0" fontId="19" fillId="7" borderId="0" xfId="0" applyFont="1" applyFill="1"/>
    <xf numFmtId="0" fontId="6" fillId="7" borderId="15" xfId="0" applyFont="1" applyFill="1" applyBorder="1"/>
    <xf numFmtId="0" fontId="6" fillId="7" borderId="0" xfId="0" applyFont="1" applyFill="1" applyBorder="1"/>
    <xf numFmtId="0" fontId="21" fillId="7" borderId="0" xfId="0" applyFont="1" applyFill="1"/>
    <xf numFmtId="0" fontId="6" fillId="2" borderId="16" xfId="0" applyFont="1" applyFill="1" applyBorder="1"/>
    <xf numFmtId="0" fontId="6" fillId="2" borderId="17" xfId="0" applyFont="1" applyFill="1" applyBorder="1"/>
    <xf numFmtId="0" fontId="7" fillId="6" borderId="18" xfId="0" applyFont="1" applyFill="1" applyBorder="1"/>
    <xf numFmtId="0" fontId="19" fillId="7" borderId="0" xfId="0" applyFont="1" applyFill="1" applyBorder="1"/>
    <xf numFmtId="0" fontId="6" fillId="7" borderId="0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21" fillId="6" borderId="19" xfId="0" applyFont="1" applyFill="1" applyBorder="1"/>
    <xf numFmtId="0" fontId="22" fillId="6" borderId="18" xfId="0" applyFont="1" applyFill="1" applyBorder="1"/>
    <xf numFmtId="0" fontId="22" fillId="9" borderId="18" xfId="0" applyFont="1" applyFill="1" applyBorder="1"/>
    <xf numFmtId="0" fontId="7" fillId="9" borderId="18" xfId="0" applyFont="1" applyFill="1" applyBorder="1"/>
    <xf numFmtId="0" fontId="19" fillId="9" borderId="0" xfId="0" applyFont="1" applyFill="1" applyAlignment="1">
      <alignment horizontal="right"/>
    </xf>
    <xf numFmtId="0" fontId="19" fillId="9" borderId="0" xfId="0" applyFont="1" applyFill="1" applyAlignment="1">
      <alignment horizontal="left"/>
    </xf>
    <xf numFmtId="0" fontId="0" fillId="0" borderId="0" xfId="0" applyAlignment="1">
      <alignment wrapText="1"/>
    </xf>
    <xf numFmtId="0" fontId="22" fillId="9" borderId="19" xfId="0" applyFont="1" applyFill="1" applyBorder="1"/>
    <xf numFmtId="0" fontId="7" fillId="2" borderId="0" xfId="0" applyFont="1" applyFill="1" applyAlignment="1">
      <alignment horizontal="left"/>
    </xf>
    <xf numFmtId="0" fontId="1" fillId="10" borderId="6" xfId="0" applyFont="1" applyFill="1" applyBorder="1"/>
    <xf numFmtId="0" fontId="1" fillId="10" borderId="14" xfId="0" applyFont="1" applyFill="1" applyBorder="1"/>
    <xf numFmtId="0" fontId="20" fillId="10" borderId="18" xfId="0" applyFont="1" applyFill="1" applyBorder="1"/>
    <xf numFmtId="0" fontId="19" fillId="10" borderId="19" xfId="0" applyFont="1" applyFill="1" applyBorder="1" applyProtection="1">
      <protection locked="0"/>
    </xf>
    <xf numFmtId="0" fontId="19" fillId="9" borderId="19" xfId="0" applyFont="1" applyFill="1" applyBorder="1"/>
    <xf numFmtId="0" fontId="19" fillId="6" borderId="19" xfId="0" applyFont="1" applyFill="1" applyBorder="1"/>
    <xf numFmtId="0" fontId="7" fillId="10" borderId="1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23" fillId="0" borderId="6" xfId="0" applyFont="1" applyBorder="1" applyAlignment="1">
      <alignment vertical="top" wrapText="1"/>
    </xf>
    <xf numFmtId="0" fontId="29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19050</xdr:rowOff>
    </xdr:from>
    <xdr:to>
      <xdr:col>0</xdr:col>
      <xdr:colOff>723900</xdr:colOff>
      <xdr:row>10</xdr:row>
      <xdr:rowOff>123825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19125" y="31242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47625</xdr:rowOff>
        </xdr:from>
        <xdr:to>
          <xdr:col>19</xdr:col>
          <xdr:colOff>304800</xdr:colOff>
          <xdr:row>47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</xdr:row>
          <xdr:rowOff>9525</xdr:rowOff>
        </xdr:from>
        <xdr:to>
          <xdr:col>8</xdr:col>
          <xdr:colOff>304800</xdr:colOff>
          <xdr:row>16</xdr:row>
          <xdr:rowOff>57150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</xdr:row>
      <xdr:rowOff>19050</xdr:rowOff>
    </xdr:from>
    <xdr:to>
      <xdr:col>3</xdr:col>
      <xdr:colOff>523875</xdr:colOff>
      <xdr:row>7</xdr:row>
      <xdr:rowOff>209550</xdr:rowOff>
    </xdr:to>
    <xdr:sp macro="" textlink="">
      <xdr:nvSpPr>
        <xdr:cNvPr id="31772" name="AutoShape 2"/>
        <xdr:cNvSpPr>
          <a:spLocks noChangeArrowheads="1"/>
        </xdr:cNvSpPr>
      </xdr:nvSpPr>
      <xdr:spPr bwMode="auto">
        <a:xfrm>
          <a:off x="5610225" y="1666875"/>
          <a:ext cx="209550" cy="19050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9</xdr:row>
      <xdr:rowOff>28575</xdr:rowOff>
    </xdr:from>
    <xdr:to>
      <xdr:col>3</xdr:col>
      <xdr:colOff>514350</xdr:colOff>
      <xdr:row>9</xdr:row>
      <xdr:rowOff>209550</xdr:rowOff>
    </xdr:to>
    <xdr:sp macro="" textlink="">
      <xdr:nvSpPr>
        <xdr:cNvPr id="31773" name="AutoShape 3"/>
        <xdr:cNvSpPr>
          <a:spLocks noChangeArrowheads="1"/>
        </xdr:cNvSpPr>
      </xdr:nvSpPr>
      <xdr:spPr bwMode="auto">
        <a:xfrm>
          <a:off x="5600700" y="213360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1057275</xdr:colOff>
      <xdr:row>14</xdr:row>
      <xdr:rowOff>28575</xdr:rowOff>
    </xdr:from>
    <xdr:to>
      <xdr:col>3</xdr:col>
      <xdr:colOff>1266825</xdr:colOff>
      <xdr:row>14</xdr:row>
      <xdr:rowOff>209550</xdr:rowOff>
    </xdr:to>
    <xdr:sp macro="" textlink="">
      <xdr:nvSpPr>
        <xdr:cNvPr id="31774" name="AutoShape 3"/>
        <xdr:cNvSpPr>
          <a:spLocks noChangeArrowheads="1"/>
        </xdr:cNvSpPr>
      </xdr:nvSpPr>
      <xdr:spPr bwMode="auto">
        <a:xfrm>
          <a:off x="6353175" y="327660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1019175</xdr:colOff>
      <xdr:row>18</xdr:row>
      <xdr:rowOff>28575</xdr:rowOff>
    </xdr:from>
    <xdr:to>
      <xdr:col>3</xdr:col>
      <xdr:colOff>1228725</xdr:colOff>
      <xdr:row>18</xdr:row>
      <xdr:rowOff>209550</xdr:rowOff>
    </xdr:to>
    <xdr:sp macro="" textlink="">
      <xdr:nvSpPr>
        <xdr:cNvPr id="31775" name="AutoShape 3"/>
        <xdr:cNvSpPr>
          <a:spLocks noChangeArrowheads="1"/>
        </xdr:cNvSpPr>
      </xdr:nvSpPr>
      <xdr:spPr bwMode="auto">
        <a:xfrm>
          <a:off x="6315075" y="419100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20</xdr:row>
      <xdr:rowOff>28575</xdr:rowOff>
    </xdr:from>
    <xdr:to>
      <xdr:col>0</xdr:col>
      <xdr:colOff>514350</xdr:colOff>
      <xdr:row>20</xdr:row>
      <xdr:rowOff>209550</xdr:rowOff>
    </xdr:to>
    <xdr:sp macro="" textlink="">
      <xdr:nvSpPr>
        <xdr:cNvPr id="31776" name="AutoShape 3"/>
        <xdr:cNvSpPr>
          <a:spLocks noChangeArrowheads="1"/>
        </xdr:cNvSpPr>
      </xdr:nvSpPr>
      <xdr:spPr bwMode="auto">
        <a:xfrm>
          <a:off x="304800" y="464820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1123950</xdr:colOff>
      <xdr:row>23</xdr:row>
      <xdr:rowOff>28575</xdr:rowOff>
    </xdr:from>
    <xdr:to>
      <xdr:col>0</xdr:col>
      <xdr:colOff>1333500</xdr:colOff>
      <xdr:row>23</xdr:row>
      <xdr:rowOff>209550</xdr:rowOff>
    </xdr:to>
    <xdr:sp macro="" textlink="">
      <xdr:nvSpPr>
        <xdr:cNvPr id="31777" name="AutoShape 3"/>
        <xdr:cNvSpPr>
          <a:spLocks noChangeArrowheads="1"/>
        </xdr:cNvSpPr>
      </xdr:nvSpPr>
      <xdr:spPr bwMode="auto">
        <a:xfrm>
          <a:off x="1123950" y="535305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25</xdr:row>
      <xdr:rowOff>47625</xdr:rowOff>
    </xdr:from>
    <xdr:to>
      <xdr:col>0</xdr:col>
      <xdr:colOff>504825</xdr:colOff>
      <xdr:row>25</xdr:row>
      <xdr:rowOff>200025</xdr:rowOff>
    </xdr:to>
    <xdr:sp macro="" textlink="">
      <xdr:nvSpPr>
        <xdr:cNvPr id="31778" name="AutoShape 3"/>
        <xdr:cNvSpPr>
          <a:spLocks noChangeArrowheads="1"/>
        </xdr:cNvSpPr>
      </xdr:nvSpPr>
      <xdr:spPr bwMode="auto">
        <a:xfrm>
          <a:off x="304800" y="5838825"/>
          <a:ext cx="200025" cy="15240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314325</xdr:colOff>
      <xdr:row>26</xdr:row>
      <xdr:rowOff>28575</xdr:rowOff>
    </xdr:from>
    <xdr:to>
      <xdr:col>0</xdr:col>
      <xdr:colOff>523875</xdr:colOff>
      <xdr:row>26</xdr:row>
      <xdr:rowOff>209550</xdr:rowOff>
    </xdr:to>
    <xdr:sp macro="" textlink="">
      <xdr:nvSpPr>
        <xdr:cNvPr id="31779" name="AutoShape 3"/>
        <xdr:cNvSpPr>
          <a:spLocks noChangeArrowheads="1"/>
        </xdr:cNvSpPr>
      </xdr:nvSpPr>
      <xdr:spPr bwMode="auto">
        <a:xfrm>
          <a:off x="314325" y="6057900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1076325</xdr:colOff>
      <xdr:row>29</xdr:row>
      <xdr:rowOff>38100</xdr:rowOff>
    </xdr:from>
    <xdr:to>
      <xdr:col>0</xdr:col>
      <xdr:colOff>1285875</xdr:colOff>
      <xdr:row>29</xdr:row>
      <xdr:rowOff>219075</xdr:rowOff>
    </xdr:to>
    <xdr:sp macro="" textlink="">
      <xdr:nvSpPr>
        <xdr:cNvPr id="31780" name="AutoShape 3"/>
        <xdr:cNvSpPr>
          <a:spLocks noChangeArrowheads="1"/>
        </xdr:cNvSpPr>
      </xdr:nvSpPr>
      <xdr:spPr bwMode="auto">
        <a:xfrm>
          <a:off x="1076325" y="6772275"/>
          <a:ext cx="209550" cy="1809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28</xdr:row>
      <xdr:rowOff>57150</xdr:rowOff>
    </xdr:from>
    <xdr:to>
      <xdr:col>0</xdr:col>
      <xdr:colOff>333375</xdr:colOff>
      <xdr:row>28</xdr:row>
      <xdr:rowOff>171450</xdr:rowOff>
    </xdr:to>
    <xdr:sp macro="" textlink="$A$31">
      <xdr:nvSpPr>
        <xdr:cNvPr id="22529" name="AutoShape 1"/>
        <xdr:cNvSpPr>
          <a:spLocks noChangeArrowheads="1" noTextEdit="1"/>
        </xdr:cNvSpPr>
      </xdr:nvSpPr>
      <xdr:spPr bwMode="auto">
        <a:xfrm>
          <a:off x="209550" y="6553200"/>
          <a:ext cx="123825" cy="114300"/>
        </a:xfrm>
        <a:prstGeom prst="flowChartOr">
          <a:avLst/>
        </a:prstGeom>
        <a:solidFill>
          <a:srgbClr val="FFFFFF"/>
        </a:solidFill>
        <a:ln w="127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fld id="{D8526157-471B-4CE3-B985-599BE3AEF373}" type="TxLink">
            <a:rPr lang="en-US"/>
            <a:pPr/>
            <a:t> </a:t>
          </a:fld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</xdr:row>
          <xdr:rowOff>0</xdr:rowOff>
        </xdr:from>
        <xdr:to>
          <xdr:col>7</xdr:col>
          <xdr:colOff>590550</xdr:colOff>
          <xdr:row>3</xdr:row>
          <xdr:rowOff>19050</xdr:rowOff>
        </xdr:to>
        <xdr:sp macro="" textlink="">
          <xdr:nvSpPr>
            <xdr:cNvPr id="22531" name="Object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</xdr:row>
          <xdr:rowOff>9525</xdr:rowOff>
        </xdr:from>
        <xdr:to>
          <xdr:col>7</xdr:col>
          <xdr:colOff>600075</xdr:colOff>
          <xdr:row>8</xdr:row>
          <xdr:rowOff>19050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0</xdr:rowOff>
        </xdr:from>
        <xdr:to>
          <xdr:col>7</xdr:col>
          <xdr:colOff>581025</xdr:colOff>
          <xdr:row>28</xdr:row>
          <xdr:rowOff>57150</xdr:rowOff>
        </xdr:to>
        <xdr:sp macro="" textlink="">
          <xdr:nvSpPr>
            <xdr:cNvPr id="22533" name="Object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15</xdr:row>
          <xdr:rowOff>19050</xdr:rowOff>
        </xdr:from>
        <xdr:to>
          <xdr:col>7</xdr:col>
          <xdr:colOff>600075</xdr:colOff>
          <xdr:row>17</xdr:row>
          <xdr:rowOff>38100</xdr:rowOff>
        </xdr:to>
        <xdr:sp macro="" textlink="">
          <xdr:nvSpPr>
            <xdr:cNvPr id="22534" name="Object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20</xdr:row>
          <xdr:rowOff>0</xdr:rowOff>
        </xdr:from>
        <xdr:to>
          <xdr:col>7</xdr:col>
          <xdr:colOff>600075</xdr:colOff>
          <xdr:row>22</xdr:row>
          <xdr:rowOff>19050</xdr:rowOff>
        </xdr:to>
        <xdr:sp macro="" textlink="">
          <xdr:nvSpPr>
            <xdr:cNvPr id="22535" name="Object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10</xdr:row>
          <xdr:rowOff>19050</xdr:rowOff>
        </xdr:from>
        <xdr:to>
          <xdr:col>8</xdr:col>
          <xdr:colOff>9525</xdr:colOff>
          <xdr:row>12</xdr:row>
          <xdr:rowOff>66675</xdr:rowOff>
        </xdr:to>
        <xdr:sp macro="" textlink="">
          <xdr:nvSpPr>
            <xdr:cNvPr id="22536" name="Object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190500</xdr:rowOff>
        </xdr:from>
        <xdr:to>
          <xdr:col>5</xdr:col>
          <xdr:colOff>47625</xdr:colOff>
          <xdr:row>12</xdr:row>
          <xdr:rowOff>1695450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352425</xdr:colOff>
      <xdr:row>12</xdr:row>
      <xdr:rowOff>885825</xdr:rowOff>
    </xdr:from>
    <xdr:to>
      <xdr:col>2</xdr:col>
      <xdr:colOff>1400175</xdr:colOff>
      <xdr:row>12</xdr:row>
      <xdr:rowOff>1009650</xdr:rowOff>
    </xdr:to>
    <xdr:sp macro="" textlink="">
      <xdr:nvSpPr>
        <xdr:cNvPr id="2" name="TextBox 1"/>
        <xdr:cNvSpPr txBox="1"/>
      </xdr:nvSpPr>
      <xdr:spPr>
        <a:xfrm>
          <a:off x="2228850" y="3705225"/>
          <a:ext cx="104775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inverter (NOT)</a:t>
          </a:r>
        </a:p>
      </xdr:txBody>
    </xdr:sp>
    <xdr:clientData/>
  </xdr:twoCellAnchor>
  <xdr:twoCellAnchor>
    <xdr:from>
      <xdr:col>3</xdr:col>
      <xdr:colOff>581026</xdr:colOff>
      <xdr:row>12</xdr:row>
      <xdr:rowOff>352425</xdr:rowOff>
    </xdr:from>
    <xdr:to>
      <xdr:col>4</xdr:col>
      <xdr:colOff>409576</xdr:colOff>
      <xdr:row>12</xdr:row>
      <xdr:rowOff>504825</xdr:rowOff>
    </xdr:to>
    <xdr:sp macro="" textlink="">
      <xdr:nvSpPr>
        <xdr:cNvPr id="4" name="TextBox 3"/>
        <xdr:cNvSpPr txBox="1"/>
      </xdr:nvSpPr>
      <xdr:spPr>
        <a:xfrm>
          <a:off x="4457701" y="3171825"/>
          <a:ext cx="4381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OR</a:t>
          </a:r>
        </a:p>
      </xdr:txBody>
    </xdr:sp>
    <xdr:clientData/>
  </xdr:twoCellAnchor>
  <xdr:twoCellAnchor>
    <xdr:from>
      <xdr:col>3</xdr:col>
      <xdr:colOff>590550</xdr:colOff>
      <xdr:row>12</xdr:row>
      <xdr:rowOff>1104900</xdr:rowOff>
    </xdr:from>
    <xdr:to>
      <xdr:col>4</xdr:col>
      <xdr:colOff>419100</xdr:colOff>
      <xdr:row>12</xdr:row>
      <xdr:rowOff>1257300</xdr:rowOff>
    </xdr:to>
    <xdr:sp macro="" textlink="">
      <xdr:nvSpPr>
        <xdr:cNvPr id="5" name="TextBox 4"/>
        <xdr:cNvSpPr txBox="1"/>
      </xdr:nvSpPr>
      <xdr:spPr>
        <a:xfrm>
          <a:off x="4467225" y="3924300"/>
          <a:ext cx="4381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OR</a:t>
          </a:r>
        </a:p>
      </xdr:txBody>
    </xdr:sp>
    <xdr:clientData/>
  </xdr:twoCellAnchor>
  <xdr:twoCellAnchor>
    <xdr:from>
      <xdr:col>2</xdr:col>
      <xdr:colOff>885825</xdr:colOff>
      <xdr:row>12</xdr:row>
      <xdr:rowOff>1438274</xdr:rowOff>
    </xdr:from>
    <xdr:to>
      <xdr:col>2</xdr:col>
      <xdr:colOff>1362075</xdr:colOff>
      <xdr:row>12</xdr:row>
      <xdr:rowOff>1581149</xdr:rowOff>
    </xdr:to>
    <xdr:sp macro="" textlink="">
      <xdr:nvSpPr>
        <xdr:cNvPr id="6" name="TextBox 5"/>
        <xdr:cNvSpPr txBox="1"/>
      </xdr:nvSpPr>
      <xdr:spPr>
        <a:xfrm>
          <a:off x="2762250" y="4257674"/>
          <a:ext cx="4762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FF0000"/>
              </a:solidFill>
            </a:rPr>
            <a:t>AND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238125</xdr:rowOff>
        </xdr:from>
        <xdr:to>
          <xdr:col>4</xdr:col>
          <xdr:colOff>942975</xdr:colOff>
          <xdr:row>10</xdr:row>
          <xdr:rowOff>1933575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2190750</xdr:colOff>
      <xdr:row>10</xdr:row>
      <xdr:rowOff>447676</xdr:rowOff>
    </xdr:from>
    <xdr:to>
      <xdr:col>3</xdr:col>
      <xdr:colOff>542925</xdr:colOff>
      <xdr:row>10</xdr:row>
      <xdr:rowOff>581026</xdr:rowOff>
    </xdr:to>
    <xdr:sp macro="" textlink="">
      <xdr:nvSpPr>
        <xdr:cNvPr id="3" name="TextBox 2"/>
        <xdr:cNvSpPr txBox="1"/>
      </xdr:nvSpPr>
      <xdr:spPr>
        <a:xfrm>
          <a:off x="4105275" y="2781301"/>
          <a:ext cx="59055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NAND</a:t>
          </a:r>
        </a:p>
      </xdr:txBody>
    </xdr:sp>
    <xdr:clientData/>
  </xdr:twoCellAnchor>
  <xdr:twoCellAnchor>
    <xdr:from>
      <xdr:col>2</xdr:col>
      <xdr:colOff>2190750</xdr:colOff>
      <xdr:row>10</xdr:row>
      <xdr:rowOff>1333500</xdr:rowOff>
    </xdr:from>
    <xdr:to>
      <xdr:col>3</xdr:col>
      <xdr:colOff>485775</xdr:colOff>
      <xdr:row>10</xdr:row>
      <xdr:rowOff>1476375</xdr:rowOff>
    </xdr:to>
    <xdr:sp macro="" textlink="">
      <xdr:nvSpPr>
        <xdr:cNvPr id="4" name="TextBox 3"/>
        <xdr:cNvSpPr txBox="1"/>
      </xdr:nvSpPr>
      <xdr:spPr>
        <a:xfrm>
          <a:off x="4105275" y="3667125"/>
          <a:ext cx="53340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OR</a:t>
          </a:r>
        </a:p>
      </xdr:txBody>
    </xdr:sp>
    <xdr:clientData/>
  </xdr:twoCellAnchor>
  <xdr:twoCellAnchor>
    <xdr:from>
      <xdr:col>1</xdr:col>
      <xdr:colOff>1295399</xdr:colOff>
      <xdr:row>10</xdr:row>
      <xdr:rowOff>1295400</xdr:rowOff>
    </xdr:from>
    <xdr:to>
      <xdr:col>2</xdr:col>
      <xdr:colOff>1142999</xdr:colOff>
      <xdr:row>10</xdr:row>
      <xdr:rowOff>1419225</xdr:rowOff>
    </xdr:to>
    <xdr:sp macro="" textlink="">
      <xdr:nvSpPr>
        <xdr:cNvPr id="5" name="TextBox 4"/>
        <xdr:cNvSpPr txBox="1"/>
      </xdr:nvSpPr>
      <xdr:spPr>
        <a:xfrm>
          <a:off x="1904999" y="3629025"/>
          <a:ext cx="1152525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</a:rPr>
            <a:t>inverters (NOTs)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495300</xdr:rowOff>
        </xdr:from>
        <xdr:to>
          <xdr:col>4</xdr:col>
          <xdr:colOff>323850</xdr:colOff>
          <xdr:row>4</xdr:row>
          <xdr:rowOff>2000250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809625</xdr:colOff>
      <xdr:row>2</xdr:row>
      <xdr:rowOff>57150</xdr:rowOff>
    </xdr:from>
    <xdr:to>
      <xdr:col>3</xdr:col>
      <xdr:colOff>914400</xdr:colOff>
      <xdr:row>2</xdr:row>
      <xdr:rowOff>161925</xdr:rowOff>
    </xdr:to>
    <xdr:sp macro="" textlink="">
      <xdr:nvSpPr>
        <xdr:cNvPr id="8206" name="AutoShape 2"/>
        <xdr:cNvSpPr>
          <a:spLocks noChangeArrowheads="1"/>
        </xdr:cNvSpPr>
      </xdr:nvSpPr>
      <xdr:spPr bwMode="auto">
        <a:xfrm>
          <a:off x="4733925" y="61912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180976</xdr:colOff>
      <xdr:row>4</xdr:row>
      <xdr:rowOff>723899</xdr:rowOff>
    </xdr:from>
    <xdr:to>
      <xdr:col>3</xdr:col>
      <xdr:colOff>619126</xdr:colOff>
      <xdr:row>4</xdr:row>
      <xdr:rowOff>828674</xdr:rowOff>
    </xdr:to>
    <xdr:sp macro="" textlink="">
      <xdr:nvSpPr>
        <xdr:cNvPr id="4" name="TextBox 3"/>
        <xdr:cNvSpPr txBox="1"/>
      </xdr:nvSpPr>
      <xdr:spPr>
        <a:xfrm>
          <a:off x="4105276" y="1762124"/>
          <a:ext cx="438150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b="1">
              <a:solidFill>
                <a:srgbClr val="FF0000"/>
              </a:solidFill>
            </a:rPr>
            <a:t>XOR</a:t>
          </a:r>
        </a:p>
      </xdr:txBody>
    </xdr:sp>
    <xdr:clientData/>
  </xdr:twoCellAnchor>
  <xdr:twoCellAnchor>
    <xdr:from>
      <xdr:col>3</xdr:col>
      <xdr:colOff>66675</xdr:colOff>
      <xdr:row>4</xdr:row>
      <xdr:rowOff>1714500</xdr:rowOff>
    </xdr:from>
    <xdr:to>
      <xdr:col>3</xdr:col>
      <xdr:colOff>504825</xdr:colOff>
      <xdr:row>4</xdr:row>
      <xdr:rowOff>1819275</xdr:rowOff>
    </xdr:to>
    <xdr:sp macro="" textlink="">
      <xdr:nvSpPr>
        <xdr:cNvPr id="6" name="TextBox 5"/>
        <xdr:cNvSpPr txBox="1"/>
      </xdr:nvSpPr>
      <xdr:spPr>
        <a:xfrm>
          <a:off x="3990975" y="2752725"/>
          <a:ext cx="438150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b="1">
              <a:solidFill>
                <a:srgbClr val="FF0000"/>
              </a:solidFill>
            </a:rPr>
            <a:t>AND</a:t>
          </a:r>
        </a:p>
      </xdr:txBody>
    </xdr:sp>
    <xdr:clientData/>
  </xdr:twoCellAnchor>
  <xdr:twoCellAnchor>
    <xdr:from>
      <xdr:col>3</xdr:col>
      <xdr:colOff>1419225</xdr:colOff>
      <xdr:row>4</xdr:row>
      <xdr:rowOff>1562100</xdr:rowOff>
    </xdr:from>
    <xdr:to>
      <xdr:col>4</xdr:col>
      <xdr:colOff>114300</xdr:colOff>
      <xdr:row>4</xdr:row>
      <xdr:rowOff>1733550</xdr:rowOff>
    </xdr:to>
    <xdr:sp macro="" textlink="">
      <xdr:nvSpPr>
        <xdr:cNvPr id="10" name="TextBox 9"/>
        <xdr:cNvSpPr txBox="1"/>
      </xdr:nvSpPr>
      <xdr:spPr>
        <a:xfrm>
          <a:off x="5343525" y="2600325"/>
          <a:ext cx="2667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247650</xdr:rowOff>
        </xdr:from>
        <xdr:to>
          <xdr:col>4</xdr:col>
          <xdr:colOff>1466850</xdr:colOff>
          <xdr:row>13</xdr:row>
          <xdr:rowOff>2152650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209550</xdr:colOff>
      <xdr:row>2</xdr:row>
      <xdr:rowOff>66675</xdr:rowOff>
    </xdr:from>
    <xdr:to>
      <xdr:col>3</xdr:col>
      <xdr:colOff>314325</xdr:colOff>
      <xdr:row>2</xdr:row>
      <xdr:rowOff>171450</xdr:rowOff>
    </xdr:to>
    <xdr:sp macro="" textlink="">
      <xdr:nvSpPr>
        <xdr:cNvPr id="9239" name="AutoShape 2"/>
        <xdr:cNvSpPr>
          <a:spLocks noChangeArrowheads="1"/>
        </xdr:cNvSpPr>
      </xdr:nvSpPr>
      <xdr:spPr bwMode="auto">
        <a:xfrm>
          <a:off x="3352800" y="5334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838200</xdr:colOff>
      <xdr:row>5</xdr:row>
      <xdr:rowOff>66675</xdr:rowOff>
    </xdr:from>
    <xdr:to>
      <xdr:col>3</xdr:col>
      <xdr:colOff>942975</xdr:colOff>
      <xdr:row>5</xdr:row>
      <xdr:rowOff>171450</xdr:rowOff>
    </xdr:to>
    <xdr:sp macro="" textlink="">
      <xdr:nvSpPr>
        <xdr:cNvPr id="9240" name="AutoShape 3"/>
        <xdr:cNvSpPr>
          <a:spLocks noChangeArrowheads="1"/>
        </xdr:cNvSpPr>
      </xdr:nvSpPr>
      <xdr:spPr bwMode="auto">
        <a:xfrm>
          <a:off x="3981450" y="124777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1209675</xdr:colOff>
      <xdr:row>5</xdr:row>
      <xdr:rowOff>66675</xdr:rowOff>
    </xdr:from>
    <xdr:to>
      <xdr:col>3</xdr:col>
      <xdr:colOff>1314450</xdr:colOff>
      <xdr:row>5</xdr:row>
      <xdr:rowOff>171450</xdr:rowOff>
    </xdr:to>
    <xdr:sp macro="" textlink="">
      <xdr:nvSpPr>
        <xdr:cNvPr id="9241" name="AutoShape 4"/>
        <xdr:cNvSpPr>
          <a:spLocks noChangeArrowheads="1"/>
        </xdr:cNvSpPr>
      </xdr:nvSpPr>
      <xdr:spPr bwMode="auto">
        <a:xfrm>
          <a:off x="4352925" y="124777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1085850</xdr:colOff>
      <xdr:row>11</xdr:row>
      <xdr:rowOff>57150</xdr:rowOff>
    </xdr:from>
    <xdr:to>
      <xdr:col>3</xdr:col>
      <xdr:colOff>1190625</xdr:colOff>
      <xdr:row>11</xdr:row>
      <xdr:rowOff>161925</xdr:rowOff>
    </xdr:to>
    <xdr:sp macro="" textlink="">
      <xdr:nvSpPr>
        <xdr:cNvPr id="9242" name="AutoShape 5"/>
        <xdr:cNvSpPr>
          <a:spLocks noChangeArrowheads="1"/>
        </xdr:cNvSpPr>
      </xdr:nvSpPr>
      <xdr:spPr bwMode="auto">
        <a:xfrm>
          <a:off x="4229100" y="263842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11</xdr:row>
      <xdr:rowOff>76200</xdr:rowOff>
    </xdr:from>
    <xdr:to>
      <xdr:col>0</xdr:col>
      <xdr:colOff>390525</xdr:colOff>
      <xdr:row>11</xdr:row>
      <xdr:rowOff>180975</xdr:rowOff>
    </xdr:to>
    <xdr:sp macro="" textlink="">
      <xdr:nvSpPr>
        <xdr:cNvPr id="9243" name="AutoShape 6"/>
        <xdr:cNvSpPr>
          <a:spLocks noChangeArrowheads="1"/>
        </xdr:cNvSpPr>
      </xdr:nvSpPr>
      <xdr:spPr bwMode="auto">
        <a:xfrm>
          <a:off x="285750" y="265747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5</xdr:row>
      <xdr:rowOff>57150</xdr:rowOff>
    </xdr:from>
    <xdr:to>
      <xdr:col>0</xdr:col>
      <xdr:colOff>333375</xdr:colOff>
      <xdr:row>5</xdr:row>
      <xdr:rowOff>161925</xdr:rowOff>
    </xdr:to>
    <xdr:sp macro="" textlink="">
      <xdr:nvSpPr>
        <xdr:cNvPr id="9244" name="AutoShape 7"/>
        <xdr:cNvSpPr>
          <a:spLocks noChangeArrowheads="1"/>
        </xdr:cNvSpPr>
      </xdr:nvSpPr>
      <xdr:spPr bwMode="auto">
        <a:xfrm>
          <a:off x="228600" y="12382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276225</xdr:colOff>
      <xdr:row>6</xdr:row>
      <xdr:rowOff>76200</xdr:rowOff>
    </xdr:from>
    <xdr:to>
      <xdr:col>3</xdr:col>
      <xdr:colOff>381000</xdr:colOff>
      <xdr:row>6</xdr:row>
      <xdr:rowOff>180975</xdr:rowOff>
    </xdr:to>
    <xdr:sp macro="" textlink="">
      <xdr:nvSpPr>
        <xdr:cNvPr id="9245" name="AutoShape 8"/>
        <xdr:cNvSpPr>
          <a:spLocks noChangeArrowheads="1"/>
        </xdr:cNvSpPr>
      </xdr:nvSpPr>
      <xdr:spPr bwMode="auto">
        <a:xfrm>
          <a:off x="3419475" y="149542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0</xdr:rowOff>
    </xdr:from>
    <xdr:to>
      <xdr:col>0</xdr:col>
      <xdr:colOff>295275</xdr:colOff>
      <xdr:row>42</xdr:row>
      <xdr:rowOff>0</xdr:rowOff>
    </xdr:to>
    <xdr:sp macro="" textlink="">
      <xdr:nvSpPr>
        <xdr:cNvPr id="27724" name="AutoShape 10"/>
        <xdr:cNvSpPr>
          <a:spLocks noChangeArrowheads="1"/>
        </xdr:cNvSpPr>
      </xdr:nvSpPr>
      <xdr:spPr bwMode="auto">
        <a:xfrm>
          <a:off x="190500" y="7943850"/>
          <a:ext cx="104775" cy="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42</xdr:row>
      <xdr:rowOff>0</xdr:rowOff>
    </xdr:from>
    <xdr:to>
      <xdr:col>0</xdr:col>
      <xdr:colOff>266700</xdr:colOff>
      <xdr:row>42</xdr:row>
      <xdr:rowOff>0</xdr:rowOff>
    </xdr:to>
    <xdr:sp macro="" textlink="">
      <xdr:nvSpPr>
        <xdr:cNvPr id="27725" name="AutoShape 11"/>
        <xdr:cNvSpPr>
          <a:spLocks noChangeArrowheads="1"/>
        </xdr:cNvSpPr>
      </xdr:nvSpPr>
      <xdr:spPr bwMode="auto">
        <a:xfrm>
          <a:off x="161925" y="7943850"/>
          <a:ext cx="104775" cy="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457200</xdr:colOff>
      <xdr:row>9</xdr:row>
      <xdr:rowOff>9525</xdr:rowOff>
    </xdr:from>
    <xdr:to>
      <xdr:col>8</xdr:col>
      <xdr:colOff>9525</xdr:colOff>
      <xdr:row>17</xdr:row>
      <xdr:rowOff>76200</xdr:rowOff>
    </xdr:to>
    <xdr:pic>
      <xdr:nvPicPr>
        <xdr:cNvPr id="27726" name="Picture 17" descr="Alu_adder_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057400"/>
          <a:ext cx="6400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</xdr:row>
      <xdr:rowOff>28575</xdr:rowOff>
    </xdr:from>
    <xdr:to>
      <xdr:col>0</xdr:col>
      <xdr:colOff>266700</xdr:colOff>
      <xdr:row>13</xdr:row>
      <xdr:rowOff>133350</xdr:rowOff>
    </xdr:to>
    <xdr:sp macro="" textlink="">
      <xdr:nvSpPr>
        <xdr:cNvPr id="27727" name="AutoShape 19"/>
        <xdr:cNvSpPr>
          <a:spLocks noChangeArrowheads="1"/>
        </xdr:cNvSpPr>
      </xdr:nvSpPr>
      <xdr:spPr bwMode="auto">
        <a:xfrm>
          <a:off x="161925" y="27622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14</xdr:row>
      <xdr:rowOff>38100</xdr:rowOff>
    </xdr:from>
    <xdr:to>
      <xdr:col>0</xdr:col>
      <xdr:colOff>295275</xdr:colOff>
      <xdr:row>14</xdr:row>
      <xdr:rowOff>142875</xdr:rowOff>
    </xdr:to>
    <xdr:sp macro="" textlink="">
      <xdr:nvSpPr>
        <xdr:cNvPr id="27728" name="AutoShape 20"/>
        <xdr:cNvSpPr>
          <a:spLocks noChangeArrowheads="1"/>
        </xdr:cNvSpPr>
      </xdr:nvSpPr>
      <xdr:spPr bwMode="auto">
        <a:xfrm>
          <a:off x="190500" y="29527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17</xdr:row>
      <xdr:rowOff>28575</xdr:rowOff>
    </xdr:from>
    <xdr:to>
      <xdr:col>0</xdr:col>
      <xdr:colOff>685800</xdr:colOff>
      <xdr:row>17</xdr:row>
      <xdr:rowOff>133350</xdr:rowOff>
    </xdr:to>
    <xdr:sp macro="" textlink="">
      <xdr:nvSpPr>
        <xdr:cNvPr id="27729" name="AutoShape 21"/>
        <xdr:cNvSpPr>
          <a:spLocks noChangeArrowheads="1"/>
        </xdr:cNvSpPr>
      </xdr:nvSpPr>
      <xdr:spPr bwMode="auto">
        <a:xfrm>
          <a:off x="581025" y="34861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17</xdr:row>
      <xdr:rowOff>38100</xdr:rowOff>
    </xdr:from>
    <xdr:to>
      <xdr:col>0</xdr:col>
      <xdr:colOff>952500</xdr:colOff>
      <xdr:row>17</xdr:row>
      <xdr:rowOff>142875</xdr:rowOff>
    </xdr:to>
    <xdr:sp macro="" textlink="">
      <xdr:nvSpPr>
        <xdr:cNvPr id="27730" name="AutoShape 22"/>
        <xdr:cNvSpPr>
          <a:spLocks noChangeArrowheads="1"/>
        </xdr:cNvSpPr>
      </xdr:nvSpPr>
      <xdr:spPr bwMode="auto">
        <a:xfrm>
          <a:off x="847725" y="349567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18</xdr:row>
      <xdr:rowOff>38100</xdr:rowOff>
    </xdr:from>
    <xdr:to>
      <xdr:col>0</xdr:col>
      <xdr:colOff>800100</xdr:colOff>
      <xdr:row>18</xdr:row>
      <xdr:rowOff>142875</xdr:rowOff>
    </xdr:to>
    <xdr:sp macro="" textlink="">
      <xdr:nvSpPr>
        <xdr:cNvPr id="27731" name="AutoShape 23"/>
        <xdr:cNvSpPr>
          <a:spLocks noChangeArrowheads="1"/>
        </xdr:cNvSpPr>
      </xdr:nvSpPr>
      <xdr:spPr bwMode="auto">
        <a:xfrm>
          <a:off x="695325" y="36766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25</xdr:row>
      <xdr:rowOff>28575</xdr:rowOff>
    </xdr:from>
    <xdr:to>
      <xdr:col>0</xdr:col>
      <xdr:colOff>266700</xdr:colOff>
      <xdr:row>25</xdr:row>
      <xdr:rowOff>133350</xdr:rowOff>
    </xdr:to>
    <xdr:sp macro="" textlink="">
      <xdr:nvSpPr>
        <xdr:cNvPr id="27732" name="AutoShape 24"/>
        <xdr:cNvSpPr>
          <a:spLocks noChangeArrowheads="1"/>
        </xdr:cNvSpPr>
      </xdr:nvSpPr>
      <xdr:spPr bwMode="auto">
        <a:xfrm>
          <a:off x="161925" y="49149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26</xdr:row>
      <xdr:rowOff>38100</xdr:rowOff>
    </xdr:from>
    <xdr:to>
      <xdr:col>0</xdr:col>
      <xdr:colOff>295275</xdr:colOff>
      <xdr:row>26</xdr:row>
      <xdr:rowOff>142875</xdr:rowOff>
    </xdr:to>
    <xdr:sp macro="" textlink="">
      <xdr:nvSpPr>
        <xdr:cNvPr id="27733" name="AutoShape 25"/>
        <xdr:cNvSpPr>
          <a:spLocks noChangeArrowheads="1"/>
        </xdr:cNvSpPr>
      </xdr:nvSpPr>
      <xdr:spPr bwMode="auto">
        <a:xfrm>
          <a:off x="190500" y="51054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29</xdr:row>
      <xdr:rowOff>28575</xdr:rowOff>
    </xdr:from>
    <xdr:to>
      <xdr:col>0</xdr:col>
      <xdr:colOff>685800</xdr:colOff>
      <xdr:row>29</xdr:row>
      <xdr:rowOff>133350</xdr:rowOff>
    </xdr:to>
    <xdr:sp macro="" textlink="">
      <xdr:nvSpPr>
        <xdr:cNvPr id="27734" name="AutoShape 26"/>
        <xdr:cNvSpPr>
          <a:spLocks noChangeArrowheads="1"/>
        </xdr:cNvSpPr>
      </xdr:nvSpPr>
      <xdr:spPr bwMode="auto">
        <a:xfrm>
          <a:off x="581025" y="56388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29</xdr:row>
      <xdr:rowOff>38100</xdr:rowOff>
    </xdr:from>
    <xdr:to>
      <xdr:col>0</xdr:col>
      <xdr:colOff>952500</xdr:colOff>
      <xdr:row>29</xdr:row>
      <xdr:rowOff>142875</xdr:rowOff>
    </xdr:to>
    <xdr:sp macro="" textlink="">
      <xdr:nvSpPr>
        <xdr:cNvPr id="27735" name="AutoShape 27"/>
        <xdr:cNvSpPr>
          <a:spLocks noChangeArrowheads="1"/>
        </xdr:cNvSpPr>
      </xdr:nvSpPr>
      <xdr:spPr bwMode="auto">
        <a:xfrm>
          <a:off x="847725" y="564832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30</xdr:row>
      <xdr:rowOff>38100</xdr:rowOff>
    </xdr:from>
    <xdr:to>
      <xdr:col>0</xdr:col>
      <xdr:colOff>800100</xdr:colOff>
      <xdr:row>30</xdr:row>
      <xdr:rowOff>142875</xdr:rowOff>
    </xdr:to>
    <xdr:sp macro="" textlink="">
      <xdr:nvSpPr>
        <xdr:cNvPr id="27736" name="AutoShape 28"/>
        <xdr:cNvSpPr>
          <a:spLocks noChangeArrowheads="1"/>
        </xdr:cNvSpPr>
      </xdr:nvSpPr>
      <xdr:spPr bwMode="auto">
        <a:xfrm>
          <a:off x="695325" y="58293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37</xdr:row>
      <xdr:rowOff>28575</xdr:rowOff>
    </xdr:from>
    <xdr:to>
      <xdr:col>0</xdr:col>
      <xdr:colOff>266700</xdr:colOff>
      <xdr:row>37</xdr:row>
      <xdr:rowOff>133350</xdr:rowOff>
    </xdr:to>
    <xdr:sp macro="" textlink="">
      <xdr:nvSpPr>
        <xdr:cNvPr id="27737" name="AutoShape 29"/>
        <xdr:cNvSpPr>
          <a:spLocks noChangeArrowheads="1"/>
        </xdr:cNvSpPr>
      </xdr:nvSpPr>
      <xdr:spPr bwMode="auto">
        <a:xfrm>
          <a:off x="161925" y="70675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38</xdr:row>
      <xdr:rowOff>38100</xdr:rowOff>
    </xdr:from>
    <xdr:to>
      <xdr:col>0</xdr:col>
      <xdr:colOff>295275</xdr:colOff>
      <xdr:row>38</xdr:row>
      <xdr:rowOff>142875</xdr:rowOff>
    </xdr:to>
    <xdr:sp macro="" textlink="">
      <xdr:nvSpPr>
        <xdr:cNvPr id="27738" name="AutoShape 30"/>
        <xdr:cNvSpPr>
          <a:spLocks noChangeArrowheads="1"/>
        </xdr:cNvSpPr>
      </xdr:nvSpPr>
      <xdr:spPr bwMode="auto">
        <a:xfrm>
          <a:off x="190500" y="72580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41</xdr:row>
      <xdr:rowOff>28575</xdr:rowOff>
    </xdr:from>
    <xdr:to>
      <xdr:col>0</xdr:col>
      <xdr:colOff>685800</xdr:colOff>
      <xdr:row>41</xdr:row>
      <xdr:rowOff>133350</xdr:rowOff>
    </xdr:to>
    <xdr:sp macro="" textlink="">
      <xdr:nvSpPr>
        <xdr:cNvPr id="27739" name="AutoShape 31"/>
        <xdr:cNvSpPr>
          <a:spLocks noChangeArrowheads="1"/>
        </xdr:cNvSpPr>
      </xdr:nvSpPr>
      <xdr:spPr bwMode="auto">
        <a:xfrm>
          <a:off x="581025" y="77914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41</xdr:row>
      <xdr:rowOff>38100</xdr:rowOff>
    </xdr:from>
    <xdr:to>
      <xdr:col>0</xdr:col>
      <xdr:colOff>952500</xdr:colOff>
      <xdr:row>41</xdr:row>
      <xdr:rowOff>142875</xdr:rowOff>
    </xdr:to>
    <xdr:sp macro="" textlink="">
      <xdr:nvSpPr>
        <xdr:cNvPr id="27740" name="AutoShape 32"/>
        <xdr:cNvSpPr>
          <a:spLocks noChangeArrowheads="1"/>
        </xdr:cNvSpPr>
      </xdr:nvSpPr>
      <xdr:spPr bwMode="auto">
        <a:xfrm>
          <a:off x="847725" y="780097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42</xdr:row>
      <xdr:rowOff>38100</xdr:rowOff>
    </xdr:from>
    <xdr:to>
      <xdr:col>0</xdr:col>
      <xdr:colOff>800100</xdr:colOff>
      <xdr:row>42</xdr:row>
      <xdr:rowOff>142875</xdr:rowOff>
    </xdr:to>
    <xdr:sp macro="" textlink="">
      <xdr:nvSpPr>
        <xdr:cNvPr id="27741" name="AutoShape 33"/>
        <xdr:cNvSpPr>
          <a:spLocks noChangeArrowheads="1"/>
        </xdr:cNvSpPr>
      </xdr:nvSpPr>
      <xdr:spPr bwMode="auto">
        <a:xfrm>
          <a:off x="695325" y="798195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54</xdr:row>
      <xdr:rowOff>0</xdr:rowOff>
    </xdr:from>
    <xdr:to>
      <xdr:col>0</xdr:col>
      <xdr:colOff>295275</xdr:colOff>
      <xdr:row>54</xdr:row>
      <xdr:rowOff>0</xdr:rowOff>
    </xdr:to>
    <xdr:sp macro="" textlink="">
      <xdr:nvSpPr>
        <xdr:cNvPr id="27742" name="AutoShape 34"/>
        <xdr:cNvSpPr>
          <a:spLocks noChangeArrowheads="1"/>
        </xdr:cNvSpPr>
      </xdr:nvSpPr>
      <xdr:spPr bwMode="auto">
        <a:xfrm>
          <a:off x="190500" y="10096500"/>
          <a:ext cx="104775" cy="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54</xdr:row>
      <xdr:rowOff>0</xdr:rowOff>
    </xdr:from>
    <xdr:to>
      <xdr:col>0</xdr:col>
      <xdr:colOff>266700</xdr:colOff>
      <xdr:row>54</xdr:row>
      <xdr:rowOff>0</xdr:rowOff>
    </xdr:to>
    <xdr:sp macro="" textlink="">
      <xdr:nvSpPr>
        <xdr:cNvPr id="27743" name="AutoShape 35"/>
        <xdr:cNvSpPr>
          <a:spLocks noChangeArrowheads="1"/>
        </xdr:cNvSpPr>
      </xdr:nvSpPr>
      <xdr:spPr bwMode="auto">
        <a:xfrm>
          <a:off x="161925" y="10096500"/>
          <a:ext cx="104775" cy="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49</xdr:row>
      <xdr:rowOff>28575</xdr:rowOff>
    </xdr:from>
    <xdr:to>
      <xdr:col>0</xdr:col>
      <xdr:colOff>266700</xdr:colOff>
      <xdr:row>49</xdr:row>
      <xdr:rowOff>133350</xdr:rowOff>
    </xdr:to>
    <xdr:sp macro="" textlink="">
      <xdr:nvSpPr>
        <xdr:cNvPr id="27744" name="AutoShape 36"/>
        <xdr:cNvSpPr>
          <a:spLocks noChangeArrowheads="1"/>
        </xdr:cNvSpPr>
      </xdr:nvSpPr>
      <xdr:spPr bwMode="auto">
        <a:xfrm>
          <a:off x="161925" y="92202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50</xdr:row>
      <xdr:rowOff>38100</xdr:rowOff>
    </xdr:from>
    <xdr:to>
      <xdr:col>0</xdr:col>
      <xdr:colOff>295275</xdr:colOff>
      <xdr:row>50</xdr:row>
      <xdr:rowOff>142875</xdr:rowOff>
    </xdr:to>
    <xdr:sp macro="" textlink="">
      <xdr:nvSpPr>
        <xdr:cNvPr id="27745" name="AutoShape 37"/>
        <xdr:cNvSpPr>
          <a:spLocks noChangeArrowheads="1"/>
        </xdr:cNvSpPr>
      </xdr:nvSpPr>
      <xdr:spPr bwMode="auto">
        <a:xfrm>
          <a:off x="190500" y="94107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53</xdr:row>
      <xdr:rowOff>28575</xdr:rowOff>
    </xdr:from>
    <xdr:to>
      <xdr:col>0</xdr:col>
      <xdr:colOff>685800</xdr:colOff>
      <xdr:row>53</xdr:row>
      <xdr:rowOff>133350</xdr:rowOff>
    </xdr:to>
    <xdr:sp macro="" textlink="">
      <xdr:nvSpPr>
        <xdr:cNvPr id="27746" name="AutoShape 38"/>
        <xdr:cNvSpPr>
          <a:spLocks noChangeArrowheads="1"/>
        </xdr:cNvSpPr>
      </xdr:nvSpPr>
      <xdr:spPr bwMode="auto">
        <a:xfrm>
          <a:off x="581025" y="99441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53</xdr:row>
      <xdr:rowOff>38100</xdr:rowOff>
    </xdr:from>
    <xdr:to>
      <xdr:col>0</xdr:col>
      <xdr:colOff>952500</xdr:colOff>
      <xdr:row>53</xdr:row>
      <xdr:rowOff>142875</xdr:rowOff>
    </xdr:to>
    <xdr:sp macro="" textlink="">
      <xdr:nvSpPr>
        <xdr:cNvPr id="27747" name="AutoShape 39"/>
        <xdr:cNvSpPr>
          <a:spLocks noChangeArrowheads="1"/>
        </xdr:cNvSpPr>
      </xdr:nvSpPr>
      <xdr:spPr bwMode="auto">
        <a:xfrm>
          <a:off x="847725" y="9953625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54</xdr:row>
      <xdr:rowOff>38100</xdr:rowOff>
    </xdr:from>
    <xdr:to>
      <xdr:col>0</xdr:col>
      <xdr:colOff>800100</xdr:colOff>
      <xdr:row>54</xdr:row>
      <xdr:rowOff>142875</xdr:rowOff>
    </xdr:to>
    <xdr:sp macro="" textlink="">
      <xdr:nvSpPr>
        <xdr:cNvPr id="27748" name="AutoShape 40"/>
        <xdr:cNvSpPr>
          <a:spLocks noChangeArrowheads="1"/>
        </xdr:cNvSpPr>
      </xdr:nvSpPr>
      <xdr:spPr bwMode="auto">
        <a:xfrm>
          <a:off x="695325" y="10134600"/>
          <a:ext cx="104775" cy="104775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</xdr:row>
          <xdr:rowOff>104775</xdr:rowOff>
        </xdr:from>
        <xdr:to>
          <xdr:col>6</xdr:col>
          <xdr:colOff>1295400</xdr:colOff>
          <xdr:row>18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</xdr:row>
          <xdr:rowOff>142875</xdr:rowOff>
        </xdr:from>
        <xdr:to>
          <xdr:col>6</xdr:col>
          <xdr:colOff>2562225</xdr:colOff>
          <xdr:row>8</xdr:row>
          <xdr:rowOff>133350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19050</xdr:rowOff>
        </xdr:from>
        <xdr:to>
          <xdr:col>6</xdr:col>
          <xdr:colOff>2924175</xdr:colOff>
          <xdr:row>12</xdr:row>
          <xdr:rowOff>85725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Relationship Id="rId6" Type="http://schemas.openxmlformats.org/officeDocument/2006/relationships/image" Target="../media/image16.emf"/><Relationship Id="rId5" Type="http://schemas.openxmlformats.org/officeDocument/2006/relationships/oleObject" Target="../embeddings/oleObject15.bin"/><Relationship Id="rId4" Type="http://schemas.openxmlformats.org/officeDocument/2006/relationships/image" Target="../media/image15.emf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9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10.emf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2.emf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4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workbookViewId="0"/>
  </sheetViews>
  <sheetFormatPr defaultRowHeight="12.75" x14ac:dyDescent="0.2"/>
  <cols>
    <col min="1" max="1" width="100.5703125" customWidth="1"/>
  </cols>
  <sheetData>
    <row r="1" spans="1:1" ht="129.75" customHeight="1" x14ac:dyDescent="0.35">
      <c r="A1" s="10" t="s">
        <v>131</v>
      </c>
    </row>
    <row r="3" spans="1:1" x14ac:dyDescent="0.2">
      <c r="A3" s="60" t="s">
        <v>146</v>
      </c>
    </row>
    <row r="4" spans="1:1" x14ac:dyDescent="0.2">
      <c r="A4" s="59" t="s">
        <v>111</v>
      </c>
    </row>
    <row r="5" spans="1:1" x14ac:dyDescent="0.2">
      <c r="A5" t="s">
        <v>112</v>
      </c>
    </row>
    <row r="6" spans="1:1" x14ac:dyDescent="0.2">
      <c r="A6" t="s">
        <v>113</v>
      </c>
    </row>
    <row r="7" spans="1:1" x14ac:dyDescent="0.2">
      <c r="A7" s="60" t="s">
        <v>114</v>
      </c>
    </row>
    <row r="8" spans="1:1" x14ac:dyDescent="0.2">
      <c r="A8" s="60" t="s">
        <v>115</v>
      </c>
    </row>
    <row r="9" spans="1:1" x14ac:dyDescent="0.2">
      <c r="A9" s="60" t="s">
        <v>116</v>
      </c>
    </row>
    <row r="10" spans="1:1" x14ac:dyDescent="0.2">
      <c r="A10" s="60" t="s">
        <v>117</v>
      </c>
    </row>
    <row r="11" spans="1:1" x14ac:dyDescent="0.2">
      <c r="A11" s="60" t="s">
        <v>118</v>
      </c>
    </row>
    <row r="12" spans="1:1" x14ac:dyDescent="0.2">
      <c r="A12" s="60" t="s">
        <v>123</v>
      </c>
    </row>
  </sheetData>
  <phoneticPr fontId="0" type="noConversion"/>
  <pageMargins left="0.75" right="0.75" top="1" bottom="1" header="0.5" footer="0.5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defaultRowHeight="12.75" x14ac:dyDescent="0.2"/>
  <cols>
    <col min="1" max="1" width="6.85546875" customWidth="1"/>
    <col min="2" max="2" width="12.7109375" customWidth="1"/>
    <col min="3" max="3" width="7.85546875" customWidth="1"/>
    <col min="4" max="4" width="15.85546875" customWidth="1"/>
    <col min="5" max="5" width="15.140625" customWidth="1"/>
    <col min="6" max="6" width="28.7109375" customWidth="1"/>
  </cols>
  <sheetData>
    <row r="1" spans="1:9" x14ac:dyDescent="0.2">
      <c r="B1" s="5" t="s">
        <v>0</v>
      </c>
      <c r="C1" s="4"/>
      <c r="D1" s="4"/>
      <c r="E1" s="5" t="s">
        <v>1</v>
      </c>
    </row>
    <row r="3" spans="1:9" x14ac:dyDescent="0.2">
      <c r="A3" s="5" t="s">
        <v>2</v>
      </c>
      <c r="B3" s="77">
        <v>0</v>
      </c>
      <c r="C3" s="31"/>
      <c r="D3" s="5" t="s">
        <v>4</v>
      </c>
      <c r="E3" s="2">
        <f>IF(NOT(B3),1,0)</f>
        <v>1</v>
      </c>
      <c r="F3" s="31"/>
      <c r="G3" s="31"/>
      <c r="H3" s="31"/>
      <c r="I3" s="31"/>
    </row>
    <row r="4" spans="1:9" x14ac:dyDescent="0.2">
      <c r="A4" s="5" t="s">
        <v>3</v>
      </c>
      <c r="B4" s="77">
        <v>0</v>
      </c>
      <c r="C4" s="31"/>
      <c r="D4" s="5" t="s">
        <v>14</v>
      </c>
      <c r="E4" s="2">
        <f>IF(NOT(B4),1,0)</f>
        <v>1</v>
      </c>
      <c r="F4" s="31"/>
      <c r="G4" s="31"/>
      <c r="H4" s="31"/>
      <c r="I4" s="31"/>
    </row>
    <row r="5" spans="1:9" x14ac:dyDescent="0.2">
      <c r="A5" s="5" t="s">
        <v>7</v>
      </c>
      <c r="B5" s="77">
        <v>0</v>
      </c>
      <c r="C5" s="31"/>
      <c r="D5" s="5" t="s">
        <v>39</v>
      </c>
      <c r="E5" s="2">
        <f>IF(NOT(B5),1,0)</f>
        <v>1</v>
      </c>
      <c r="F5" s="31"/>
      <c r="G5" s="31"/>
      <c r="H5" s="31"/>
      <c r="I5" s="31"/>
    </row>
    <row r="6" spans="1:9" x14ac:dyDescent="0.2">
      <c r="A6" s="5" t="s">
        <v>40</v>
      </c>
      <c r="B6" s="77">
        <v>0</v>
      </c>
      <c r="C6" s="31"/>
      <c r="D6" s="5" t="s">
        <v>41</v>
      </c>
      <c r="E6" s="2">
        <f>IF(NOT(B6),1,0)</f>
        <v>1</v>
      </c>
      <c r="F6" s="31"/>
      <c r="G6" s="31"/>
      <c r="H6" s="31"/>
      <c r="I6" s="31"/>
    </row>
    <row r="7" spans="1:9" ht="13.5" thickBot="1" x14ac:dyDescent="0.25">
      <c r="A7" s="4"/>
      <c r="C7" s="31"/>
      <c r="D7" s="4"/>
      <c r="F7" s="31"/>
      <c r="G7" s="31"/>
      <c r="H7" s="31"/>
      <c r="I7" s="31"/>
    </row>
    <row r="8" spans="1:9" ht="13.5" thickBot="1" x14ac:dyDescent="0.25">
      <c r="A8" s="5" t="s">
        <v>4</v>
      </c>
      <c r="B8" s="2">
        <f>IF(NOT(B3),1,0)</f>
        <v>1</v>
      </c>
      <c r="C8" s="31"/>
      <c r="D8" s="5" t="s">
        <v>42</v>
      </c>
      <c r="E8" s="68">
        <f>IF(NOT(AND(B8,B9,B10,B11)),1,0)</f>
        <v>0</v>
      </c>
      <c r="F8" s="31"/>
      <c r="G8" s="31"/>
      <c r="H8" s="31"/>
      <c r="I8" s="31"/>
    </row>
    <row r="9" spans="1:9" x14ac:dyDescent="0.2">
      <c r="A9" s="5" t="s">
        <v>14</v>
      </c>
      <c r="B9" s="2">
        <f>IF(NOT(B4),1,0)</f>
        <v>1</v>
      </c>
      <c r="C9" s="31"/>
      <c r="D9" s="5" t="s">
        <v>43</v>
      </c>
      <c r="E9" s="31"/>
      <c r="F9" s="31"/>
      <c r="G9" s="31"/>
      <c r="H9" s="31"/>
      <c r="I9" s="31"/>
    </row>
    <row r="10" spans="1:9" x14ac:dyDescent="0.2">
      <c r="A10" s="5" t="s">
        <v>39</v>
      </c>
      <c r="B10" s="2">
        <f>IF(NOT(B5),1,0)</f>
        <v>1</v>
      </c>
      <c r="C10" s="31"/>
      <c r="D10" s="32"/>
      <c r="E10" s="31"/>
      <c r="F10" s="31"/>
      <c r="G10" s="31"/>
      <c r="H10" s="31"/>
      <c r="I10" s="31"/>
    </row>
    <row r="11" spans="1:9" x14ac:dyDescent="0.2">
      <c r="A11" s="5" t="s">
        <v>41</v>
      </c>
      <c r="B11" s="2">
        <f>IF(NOT(B6),1,0)</f>
        <v>1</v>
      </c>
      <c r="C11" s="31"/>
      <c r="D11" s="32"/>
      <c r="E11" s="31"/>
      <c r="F11" s="31"/>
      <c r="G11" s="31"/>
      <c r="H11" s="31"/>
      <c r="I11" s="31"/>
    </row>
    <row r="12" spans="1:9" ht="13.5" thickBot="1" x14ac:dyDescent="0.25">
      <c r="A12" s="4"/>
      <c r="C12" s="31"/>
      <c r="D12" s="4"/>
      <c r="F12" s="31"/>
      <c r="G12" s="31"/>
      <c r="H12" s="31"/>
      <c r="I12" s="31"/>
    </row>
    <row r="13" spans="1:9" ht="13.5" thickBot="1" x14ac:dyDescent="0.25">
      <c r="A13" s="5" t="s">
        <v>2</v>
      </c>
      <c r="B13" s="2">
        <f>SUM(B3)</f>
        <v>0</v>
      </c>
      <c r="C13" s="31"/>
      <c r="D13" s="5" t="s">
        <v>44</v>
      </c>
      <c r="E13" s="68">
        <f>IF(NOT(AND(B13,B14,B15,B16)),1,0)</f>
        <v>1</v>
      </c>
      <c r="F13" s="31"/>
      <c r="G13" s="31"/>
      <c r="H13" s="31"/>
      <c r="I13" s="31"/>
    </row>
    <row r="14" spans="1:9" x14ac:dyDescent="0.2">
      <c r="A14" s="5" t="s">
        <v>14</v>
      </c>
      <c r="B14" s="2">
        <f>IF(NOT(B4),1,0)</f>
        <v>1</v>
      </c>
      <c r="C14" s="31"/>
      <c r="D14" s="5" t="s">
        <v>45</v>
      </c>
      <c r="E14" s="31"/>
      <c r="F14" s="31"/>
      <c r="G14" s="31"/>
      <c r="H14" s="31"/>
      <c r="I14" s="31"/>
    </row>
    <row r="15" spans="1:9" x14ac:dyDescent="0.2">
      <c r="A15" s="5" t="s">
        <v>39</v>
      </c>
      <c r="B15" s="2">
        <f>IF(NOT(B5),1,0)</f>
        <v>1</v>
      </c>
      <c r="C15" s="31"/>
      <c r="D15" s="32"/>
      <c r="E15" s="31"/>
      <c r="F15" s="31"/>
      <c r="G15" s="31"/>
      <c r="H15" s="31"/>
      <c r="I15" s="31"/>
    </row>
    <row r="16" spans="1:9" x14ac:dyDescent="0.2">
      <c r="A16" s="5" t="s">
        <v>41</v>
      </c>
      <c r="B16" s="2">
        <f>IF(NOT(B6),1,0)</f>
        <v>1</v>
      </c>
      <c r="C16" s="31"/>
      <c r="D16" s="32"/>
      <c r="E16" s="31"/>
      <c r="F16" s="31"/>
      <c r="G16" s="31"/>
      <c r="H16" s="31"/>
      <c r="I16" s="31"/>
    </row>
    <row r="17" spans="1:9" ht="13.5" thickBot="1" x14ac:dyDescent="0.25">
      <c r="A17" s="4"/>
      <c r="C17" s="31"/>
      <c r="D17" s="32"/>
      <c r="E17" s="31"/>
      <c r="F17" s="31"/>
      <c r="G17" s="31"/>
      <c r="H17" s="31"/>
      <c r="I17" s="31"/>
    </row>
    <row r="18" spans="1:9" ht="13.5" thickBot="1" x14ac:dyDescent="0.25">
      <c r="A18" s="5" t="s">
        <v>4</v>
      </c>
      <c r="B18" s="2">
        <f>IF(NOT(B3),1,0)</f>
        <v>1</v>
      </c>
      <c r="C18" s="31"/>
      <c r="D18" s="5" t="s">
        <v>46</v>
      </c>
      <c r="E18" s="68">
        <f>IF(NOT(AND(B18,B19,B20,B21)),1,0)</f>
        <v>1</v>
      </c>
      <c r="F18" s="31"/>
      <c r="G18" s="31"/>
      <c r="H18" s="31"/>
      <c r="I18" s="31"/>
    </row>
    <row r="19" spans="1:9" x14ac:dyDescent="0.2">
      <c r="A19" s="5" t="s">
        <v>3</v>
      </c>
      <c r="B19" s="2">
        <f>SUM(B4)</f>
        <v>0</v>
      </c>
      <c r="C19" s="31"/>
      <c r="D19" s="5" t="s">
        <v>47</v>
      </c>
      <c r="E19" s="31"/>
      <c r="F19" s="31"/>
      <c r="G19" s="31"/>
      <c r="H19" s="31"/>
      <c r="I19" s="31"/>
    </row>
    <row r="20" spans="1:9" x14ac:dyDescent="0.2">
      <c r="A20" s="5" t="s">
        <v>39</v>
      </c>
      <c r="B20" s="2">
        <f>IF(NOT(B5),1,0)</f>
        <v>1</v>
      </c>
      <c r="C20" s="31"/>
      <c r="D20" s="32"/>
      <c r="E20" s="31"/>
      <c r="F20" s="31"/>
      <c r="G20" s="31"/>
      <c r="H20" s="31"/>
      <c r="I20" s="31"/>
    </row>
    <row r="21" spans="1:9" x14ac:dyDescent="0.2">
      <c r="A21" s="5" t="s">
        <v>41</v>
      </c>
      <c r="B21" s="2">
        <f>IF(NOT(B6),1,0)</f>
        <v>1</v>
      </c>
      <c r="C21" s="31"/>
      <c r="D21" s="32"/>
      <c r="E21" s="31"/>
      <c r="F21" s="31"/>
      <c r="G21" s="31"/>
      <c r="H21" s="31"/>
      <c r="I21" s="31"/>
    </row>
    <row r="22" spans="1:9" ht="13.5" thickBot="1" x14ac:dyDescent="0.25">
      <c r="A22" s="4"/>
      <c r="C22" s="31"/>
      <c r="D22" s="32"/>
      <c r="E22" s="31"/>
      <c r="F22" s="31"/>
      <c r="G22" s="31"/>
      <c r="H22" s="31"/>
      <c r="I22" s="31"/>
    </row>
    <row r="23" spans="1:9" ht="13.5" thickBot="1" x14ac:dyDescent="0.25">
      <c r="A23" s="5" t="s">
        <v>2</v>
      </c>
      <c r="B23" s="2">
        <f>SUM(B3)</f>
        <v>0</v>
      </c>
      <c r="C23" s="31"/>
      <c r="D23" s="5" t="s">
        <v>32</v>
      </c>
      <c r="E23" s="68">
        <f>IF(NOT(AND(B23,B24,B25,B26)),1,0)</f>
        <v>1</v>
      </c>
      <c r="F23" s="31"/>
      <c r="G23" s="31"/>
      <c r="H23" s="31"/>
      <c r="I23" s="31"/>
    </row>
    <row r="24" spans="1:9" x14ac:dyDescent="0.2">
      <c r="A24" s="5" t="s">
        <v>3</v>
      </c>
      <c r="B24" s="2">
        <f>SUM(B4)</f>
        <v>0</v>
      </c>
      <c r="C24" s="31"/>
      <c r="D24" s="5" t="s">
        <v>48</v>
      </c>
      <c r="E24" s="31"/>
      <c r="F24" s="31"/>
      <c r="G24" s="31"/>
      <c r="H24" s="31"/>
      <c r="I24" s="31"/>
    </row>
    <row r="25" spans="1:9" x14ac:dyDescent="0.2">
      <c r="A25" s="5" t="s">
        <v>39</v>
      </c>
      <c r="B25" s="2">
        <f>IF(NOT(B5),1,0)</f>
        <v>1</v>
      </c>
      <c r="C25" s="31"/>
      <c r="D25" s="32"/>
      <c r="E25" s="31"/>
      <c r="F25" s="31"/>
      <c r="G25" s="31"/>
      <c r="H25" s="31"/>
      <c r="I25" s="31"/>
    </row>
    <row r="26" spans="1:9" x14ac:dyDescent="0.2">
      <c r="A26" s="5" t="s">
        <v>41</v>
      </c>
      <c r="B26" s="2">
        <f>IF(NOT(B6),1,0)</f>
        <v>1</v>
      </c>
      <c r="C26" s="31"/>
      <c r="D26" s="32"/>
      <c r="E26" s="31"/>
      <c r="F26" s="31"/>
      <c r="G26" s="31"/>
      <c r="H26" s="31"/>
      <c r="I26" s="31"/>
    </row>
    <row r="27" spans="1:9" ht="13.5" thickBot="1" x14ac:dyDescent="0.25">
      <c r="A27" s="4"/>
      <c r="C27" s="31"/>
      <c r="D27" s="32"/>
      <c r="E27" s="31"/>
      <c r="F27" s="31"/>
      <c r="G27" s="31"/>
      <c r="H27" s="31"/>
      <c r="I27" s="31"/>
    </row>
    <row r="28" spans="1:9" ht="13.5" thickBot="1" x14ac:dyDescent="0.25">
      <c r="A28" s="5" t="s">
        <v>4</v>
      </c>
      <c r="B28" s="2">
        <f>IF(NOT(B3),1,0)</f>
        <v>1</v>
      </c>
      <c r="C28" s="31"/>
      <c r="D28" s="5" t="s">
        <v>49</v>
      </c>
      <c r="E28" s="68">
        <f>IF(NOT(AND(B28,B29,B30,B31)),1,0)</f>
        <v>1</v>
      </c>
      <c r="F28" s="31"/>
      <c r="G28" s="31"/>
      <c r="H28" s="31"/>
      <c r="I28" s="31"/>
    </row>
    <row r="29" spans="1:9" x14ac:dyDescent="0.2">
      <c r="A29" s="5" t="s">
        <v>14</v>
      </c>
      <c r="B29" s="2">
        <f>IF(NOT(B4),1,0)</f>
        <v>1</v>
      </c>
      <c r="C29" s="31"/>
      <c r="D29" s="5" t="s">
        <v>50</v>
      </c>
      <c r="E29" s="31"/>
      <c r="F29" s="31"/>
      <c r="G29" s="31"/>
      <c r="H29" s="31"/>
      <c r="I29" s="31"/>
    </row>
    <row r="30" spans="1:9" x14ac:dyDescent="0.2">
      <c r="A30" s="5" t="s">
        <v>7</v>
      </c>
      <c r="B30" s="2">
        <f>SUM(B5)</f>
        <v>0</v>
      </c>
      <c r="C30" s="31"/>
      <c r="D30" s="32"/>
      <c r="E30" s="31"/>
      <c r="F30" s="31"/>
      <c r="G30" s="31"/>
      <c r="H30" s="31"/>
      <c r="I30" s="31"/>
    </row>
    <row r="31" spans="1:9" x14ac:dyDescent="0.2">
      <c r="A31" s="5" t="s">
        <v>41</v>
      </c>
      <c r="B31" s="2">
        <f>IF(NOT(B6),1,0)</f>
        <v>1</v>
      </c>
      <c r="C31" s="31"/>
      <c r="D31" s="32"/>
      <c r="E31" s="31"/>
      <c r="F31" s="31"/>
      <c r="G31" s="31"/>
      <c r="H31" s="31"/>
      <c r="I31" s="31"/>
    </row>
    <row r="32" spans="1:9" ht="13.5" thickBot="1" x14ac:dyDescent="0.25">
      <c r="A32" s="4"/>
      <c r="C32" s="31"/>
      <c r="D32" s="32"/>
      <c r="E32" s="31"/>
      <c r="F32" s="31"/>
      <c r="G32" s="31"/>
      <c r="H32" s="31"/>
      <c r="I32" s="31"/>
    </row>
    <row r="33" spans="1:9" ht="13.5" thickBot="1" x14ac:dyDescent="0.25">
      <c r="A33" s="5" t="s">
        <v>2</v>
      </c>
      <c r="B33" s="2">
        <f>SUM(B3)</f>
        <v>0</v>
      </c>
      <c r="C33" s="31"/>
      <c r="D33" s="5" t="s">
        <v>35</v>
      </c>
      <c r="E33" s="68">
        <f>IF(NOT(AND(B33,B34,B35,B36)),1,0)</f>
        <v>1</v>
      </c>
      <c r="F33" s="31"/>
      <c r="G33" s="31"/>
      <c r="H33" s="31"/>
      <c r="I33" s="31"/>
    </row>
    <row r="34" spans="1:9" x14ac:dyDescent="0.2">
      <c r="A34" s="5" t="s">
        <v>14</v>
      </c>
      <c r="B34" s="2">
        <f>IF(NOT(B4),1,0)</f>
        <v>1</v>
      </c>
      <c r="C34" s="31"/>
      <c r="D34" s="5" t="s">
        <v>51</v>
      </c>
      <c r="E34" s="31"/>
      <c r="F34" s="31"/>
      <c r="G34" s="31"/>
      <c r="H34" s="31"/>
      <c r="I34" s="31"/>
    </row>
    <row r="35" spans="1:9" x14ac:dyDescent="0.2">
      <c r="A35" s="5" t="s">
        <v>7</v>
      </c>
      <c r="B35" s="2">
        <f>SUM(B5)</f>
        <v>0</v>
      </c>
      <c r="C35" s="31"/>
      <c r="D35" s="32"/>
      <c r="E35" s="31"/>
      <c r="F35" s="31"/>
      <c r="G35" s="31"/>
      <c r="H35" s="31"/>
      <c r="I35" s="31"/>
    </row>
    <row r="36" spans="1:9" x14ac:dyDescent="0.2">
      <c r="A36" s="5" t="s">
        <v>41</v>
      </c>
      <c r="B36" s="2">
        <f>IF(NOT(B6),1,0)</f>
        <v>1</v>
      </c>
      <c r="C36" s="31"/>
      <c r="D36" s="32"/>
      <c r="E36" s="31"/>
      <c r="F36" s="31"/>
      <c r="G36" s="31"/>
      <c r="H36" s="31"/>
      <c r="I36" s="31"/>
    </row>
    <row r="37" spans="1:9" ht="13.5" thickBot="1" x14ac:dyDescent="0.25">
      <c r="A37" s="4"/>
      <c r="C37" s="31"/>
      <c r="D37" s="4"/>
      <c r="F37" s="31"/>
      <c r="G37" s="31"/>
      <c r="H37" s="31"/>
      <c r="I37" s="31"/>
    </row>
    <row r="38" spans="1:9" ht="13.5" thickBot="1" x14ac:dyDescent="0.25">
      <c r="A38" s="5" t="s">
        <v>4</v>
      </c>
      <c r="B38" s="2">
        <f>IF(NOT(B3),1,0)</f>
        <v>1</v>
      </c>
      <c r="C38" s="31"/>
      <c r="D38" s="5" t="s">
        <v>36</v>
      </c>
      <c r="E38" s="68">
        <f>IF(NOT(AND(B38,B39,B40,B41)),1,0)</f>
        <v>1</v>
      </c>
      <c r="F38" s="31"/>
      <c r="G38" s="31"/>
      <c r="H38" s="31"/>
      <c r="I38" s="31"/>
    </row>
    <row r="39" spans="1:9" x14ac:dyDescent="0.2">
      <c r="A39" s="5" t="s">
        <v>3</v>
      </c>
      <c r="B39" s="2">
        <f>SUM(B4)</f>
        <v>0</v>
      </c>
      <c r="C39" s="31"/>
      <c r="D39" s="5" t="s">
        <v>87</v>
      </c>
      <c r="E39" s="31"/>
      <c r="F39" s="31"/>
      <c r="G39" s="31"/>
      <c r="H39" s="31"/>
      <c r="I39" s="31"/>
    </row>
    <row r="40" spans="1:9" x14ac:dyDescent="0.2">
      <c r="A40" s="5" t="s">
        <v>7</v>
      </c>
      <c r="B40" s="2">
        <f>SUM(B5)</f>
        <v>0</v>
      </c>
      <c r="C40" s="31"/>
      <c r="D40" s="32"/>
      <c r="E40" s="31"/>
      <c r="F40" s="31"/>
      <c r="G40" s="31"/>
      <c r="H40" s="31"/>
      <c r="I40" s="31"/>
    </row>
    <row r="41" spans="1:9" x14ac:dyDescent="0.2">
      <c r="A41" s="5" t="s">
        <v>41</v>
      </c>
      <c r="B41" s="2">
        <f>IF(NOT(B6),1,0)</f>
        <v>1</v>
      </c>
      <c r="C41" s="31"/>
      <c r="D41" s="32"/>
      <c r="E41" s="31"/>
      <c r="F41" s="31"/>
      <c r="G41" s="31"/>
      <c r="H41" s="31"/>
      <c r="I41" s="31"/>
    </row>
    <row r="42" spans="1:9" ht="13.5" thickBot="1" x14ac:dyDescent="0.25">
      <c r="A42" s="4"/>
      <c r="C42" s="31"/>
      <c r="D42" s="4"/>
      <c r="F42" s="31"/>
      <c r="G42" s="31"/>
      <c r="H42" s="31"/>
      <c r="I42" s="31"/>
    </row>
    <row r="43" spans="1:9" ht="13.5" thickBot="1" x14ac:dyDescent="0.25">
      <c r="A43" s="5" t="s">
        <v>2</v>
      </c>
      <c r="B43" s="2">
        <f>SUM(B3)</f>
        <v>0</v>
      </c>
      <c r="C43" s="31"/>
      <c r="D43" s="5" t="s">
        <v>33</v>
      </c>
      <c r="E43" s="68">
        <f>IF(NOT(AND(B43,B44,B45,B46)),1,0)</f>
        <v>1</v>
      </c>
      <c r="F43" s="31"/>
      <c r="G43" s="31"/>
      <c r="H43" s="31"/>
      <c r="I43" s="31"/>
    </row>
    <row r="44" spans="1:9" x14ac:dyDescent="0.2">
      <c r="A44" s="5" t="s">
        <v>3</v>
      </c>
      <c r="B44" s="2">
        <f>SUM(B4)</f>
        <v>0</v>
      </c>
      <c r="C44" s="31"/>
      <c r="D44" s="5" t="s">
        <v>52</v>
      </c>
      <c r="E44" s="31"/>
      <c r="F44" s="31"/>
      <c r="G44" s="31"/>
      <c r="H44" s="31"/>
      <c r="I44" s="31"/>
    </row>
    <row r="45" spans="1:9" x14ac:dyDescent="0.2">
      <c r="A45" s="5" t="s">
        <v>7</v>
      </c>
      <c r="B45" s="2">
        <f>SUM(B5)</f>
        <v>0</v>
      </c>
      <c r="C45" s="31"/>
      <c r="D45" s="32"/>
      <c r="E45" s="31"/>
      <c r="F45" s="31"/>
      <c r="G45" s="31"/>
      <c r="H45" s="31"/>
      <c r="I45" s="31"/>
    </row>
    <row r="46" spans="1:9" x14ac:dyDescent="0.2">
      <c r="A46" s="5" t="s">
        <v>41</v>
      </c>
      <c r="B46" s="2">
        <f>IF(NOT(B6),1,0)</f>
        <v>1</v>
      </c>
      <c r="C46" s="31"/>
      <c r="D46" s="32"/>
      <c r="E46" s="31"/>
      <c r="F46" s="31"/>
      <c r="G46" s="31"/>
      <c r="H46" s="31"/>
      <c r="I46" s="31"/>
    </row>
    <row r="47" spans="1:9" ht="13.5" thickBot="1" x14ac:dyDescent="0.25">
      <c r="A47" s="4"/>
      <c r="C47" s="31"/>
      <c r="D47" s="4"/>
      <c r="F47" s="31"/>
      <c r="G47" s="31"/>
      <c r="H47" s="31"/>
      <c r="I47" s="31"/>
    </row>
    <row r="48" spans="1:9" ht="13.5" thickBot="1" x14ac:dyDescent="0.25">
      <c r="A48" s="5" t="s">
        <v>4</v>
      </c>
      <c r="B48" s="2">
        <f>IF(NOT(B3),1,0)</f>
        <v>1</v>
      </c>
      <c r="C48" s="31"/>
      <c r="D48" s="5" t="s">
        <v>53</v>
      </c>
      <c r="E48" s="68">
        <f>IF(NOT(AND(B48,B49,B50,B51)),1,0)</f>
        <v>1</v>
      </c>
      <c r="F48" s="31"/>
      <c r="G48" s="31"/>
      <c r="H48" s="31"/>
      <c r="I48" s="31"/>
    </row>
    <row r="49" spans="1:9" x14ac:dyDescent="0.2">
      <c r="A49" s="5" t="s">
        <v>14</v>
      </c>
      <c r="B49" s="2">
        <f>IF(NOT(B4),1,0)</f>
        <v>1</v>
      </c>
      <c r="C49" s="31"/>
      <c r="D49" s="5" t="s">
        <v>54</v>
      </c>
      <c r="E49" s="31"/>
      <c r="F49" s="31"/>
      <c r="G49" s="31"/>
      <c r="H49" s="31"/>
      <c r="I49" s="31"/>
    </row>
    <row r="50" spans="1:9" x14ac:dyDescent="0.2">
      <c r="A50" s="5" t="s">
        <v>39</v>
      </c>
      <c r="B50" s="2">
        <f>IF(NOT(B5),1,0)</f>
        <v>1</v>
      </c>
      <c r="C50" s="31"/>
      <c r="D50" s="32"/>
      <c r="E50" s="31"/>
      <c r="F50" s="31"/>
      <c r="G50" s="31"/>
      <c r="H50" s="31"/>
      <c r="I50" s="31"/>
    </row>
    <row r="51" spans="1:9" x14ac:dyDescent="0.2">
      <c r="A51" s="5" t="s">
        <v>40</v>
      </c>
      <c r="B51" s="2">
        <f>SUM(B6)</f>
        <v>0</v>
      </c>
      <c r="C51" s="31"/>
      <c r="D51" s="32"/>
      <c r="E51" s="31"/>
      <c r="F51" s="31"/>
      <c r="G51" s="31"/>
      <c r="H51" s="31"/>
      <c r="I51" s="31"/>
    </row>
    <row r="52" spans="1:9" ht="13.5" thickBot="1" x14ac:dyDescent="0.25">
      <c r="A52" s="4"/>
      <c r="C52" s="31"/>
      <c r="D52" s="4"/>
      <c r="F52" s="31"/>
      <c r="G52" s="31"/>
      <c r="H52" s="31"/>
      <c r="I52" s="31"/>
    </row>
    <row r="53" spans="1:9" ht="13.5" thickBot="1" x14ac:dyDescent="0.25">
      <c r="A53" s="5" t="s">
        <v>2</v>
      </c>
      <c r="B53" s="2">
        <f>SUM(B3)</f>
        <v>0</v>
      </c>
      <c r="C53" s="31"/>
      <c r="D53" s="5" t="s">
        <v>38</v>
      </c>
      <c r="E53" s="68">
        <f>IF(NOT(AND(B53,B54,B55,B56)),1,0)</f>
        <v>1</v>
      </c>
      <c r="F53" s="31"/>
      <c r="G53" s="31"/>
      <c r="H53" s="31"/>
      <c r="I53" s="31"/>
    </row>
    <row r="54" spans="1:9" x14ac:dyDescent="0.2">
      <c r="A54" s="5" t="s">
        <v>14</v>
      </c>
      <c r="B54" s="2">
        <f>IF(NOT(B4),1,0)</f>
        <v>1</v>
      </c>
      <c r="C54" s="31"/>
      <c r="D54" s="5" t="s">
        <v>55</v>
      </c>
      <c r="E54" s="31"/>
      <c r="F54" s="31"/>
      <c r="G54" s="31"/>
      <c r="H54" s="31"/>
      <c r="I54" s="31"/>
    </row>
    <row r="55" spans="1:9" x14ac:dyDescent="0.2">
      <c r="A55" s="5" t="s">
        <v>39</v>
      </c>
      <c r="B55" s="2">
        <f>IF(NOT(B5),1,0)</f>
        <v>1</v>
      </c>
      <c r="C55" s="31"/>
      <c r="D55" s="32"/>
      <c r="E55" s="31"/>
      <c r="F55" s="31"/>
      <c r="G55" s="31"/>
      <c r="H55" s="31"/>
      <c r="I55" s="31"/>
    </row>
    <row r="56" spans="1:9" x14ac:dyDescent="0.2">
      <c r="A56" s="5" t="s">
        <v>40</v>
      </c>
      <c r="B56" s="2">
        <f>SUM(B6)</f>
        <v>0</v>
      </c>
      <c r="C56" s="31"/>
      <c r="D56" s="32"/>
      <c r="E56" s="31"/>
      <c r="F56" s="31"/>
      <c r="G56" s="31"/>
      <c r="H56" s="31"/>
      <c r="I56" s="31"/>
    </row>
    <row r="57" spans="1:9" ht="258" customHeight="1" x14ac:dyDescent="0.2"/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12289" r:id="rId3">
          <objectPr defaultSize="0" autoPict="0" r:id="rId4">
            <anchor moveWithCells="1">
              <from>
                <xdr:col>10</xdr:col>
                <xdr:colOff>0</xdr:colOff>
                <xdr:row>0</xdr:row>
                <xdr:rowOff>47625</xdr:rowOff>
              </from>
              <to>
                <xdr:col>19</xdr:col>
                <xdr:colOff>304800</xdr:colOff>
                <xdr:row>47</xdr:row>
                <xdr:rowOff>28575</xdr:rowOff>
              </to>
            </anchor>
          </objectPr>
        </oleObject>
      </mc:Choice>
      <mc:Fallback>
        <oleObject progId="MSPhotoEd.3" shapeId="12289" r:id="rId3"/>
      </mc:Fallback>
    </mc:AlternateContent>
    <mc:AlternateContent xmlns:mc="http://schemas.openxmlformats.org/markup-compatibility/2006">
      <mc:Choice Requires="x14">
        <oleObject progId="MSPhotoEd.3" shapeId="12290" r:id="rId5">
          <objectPr defaultSize="0" r:id="rId6">
            <anchor moveWithCells="1">
              <from>
                <xdr:col>5</xdr:col>
                <xdr:colOff>381000</xdr:colOff>
                <xdr:row>3</xdr:row>
                <xdr:rowOff>9525</xdr:rowOff>
              </from>
              <to>
                <xdr:col>8</xdr:col>
                <xdr:colOff>304800</xdr:colOff>
                <xdr:row>16</xdr:row>
                <xdr:rowOff>57150</xdr:rowOff>
              </to>
            </anchor>
          </objectPr>
        </oleObject>
      </mc:Choice>
      <mc:Fallback>
        <oleObject progId="MSPhotoEd.3" shapeId="12290" r:id="rId5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69" zoomScaleNormal="69" workbookViewId="0"/>
  </sheetViews>
  <sheetFormatPr defaultRowHeight="12.75" x14ac:dyDescent="0.2"/>
  <cols>
    <col min="1" max="1" width="26.42578125" customWidth="1"/>
    <col min="2" max="2" width="20.42578125" customWidth="1"/>
    <col min="3" max="3" width="32.5703125" customWidth="1"/>
    <col min="4" max="4" width="26.140625" customWidth="1"/>
    <col min="5" max="5" width="22.7109375" customWidth="1"/>
  </cols>
  <sheetData>
    <row r="1" spans="1:7" ht="18" x14ac:dyDescent="0.25">
      <c r="A1" s="12" t="s">
        <v>147</v>
      </c>
      <c r="B1" s="34" t="s">
        <v>0</v>
      </c>
      <c r="C1" s="13"/>
      <c r="D1" s="13"/>
      <c r="E1" s="34" t="s">
        <v>1</v>
      </c>
      <c r="F1" s="12"/>
      <c r="G1" s="12"/>
    </row>
    <row r="2" spans="1:7" ht="18.75" thickBot="1" x14ac:dyDescent="0.3">
      <c r="A2" s="12"/>
      <c r="B2" s="12"/>
      <c r="C2" s="12"/>
      <c r="D2" s="12"/>
      <c r="E2" s="12"/>
      <c r="F2" s="12"/>
      <c r="G2" s="12"/>
    </row>
    <row r="3" spans="1:7" ht="18.75" thickBot="1" x14ac:dyDescent="0.3">
      <c r="A3" s="38" t="s">
        <v>31</v>
      </c>
      <c r="B3" s="73">
        <v>0</v>
      </c>
      <c r="C3" s="35"/>
      <c r="D3" s="34" t="s">
        <v>56</v>
      </c>
      <c r="E3" s="36">
        <f>IF(NOT(B3),1,0)</f>
        <v>1</v>
      </c>
      <c r="F3" s="35"/>
      <c r="G3" s="35"/>
    </row>
    <row r="4" spans="1:7" ht="18.75" thickBot="1" x14ac:dyDescent="0.3">
      <c r="A4" s="38" t="s">
        <v>57</v>
      </c>
      <c r="B4" s="73">
        <v>1</v>
      </c>
      <c r="C4" s="35"/>
      <c r="D4" s="34" t="s">
        <v>58</v>
      </c>
      <c r="E4" s="36">
        <f>IF(NOT(B4),1,0)</f>
        <v>0</v>
      </c>
      <c r="F4" s="35"/>
      <c r="G4" s="35"/>
    </row>
    <row r="5" spans="1:7" ht="18.75" thickBot="1" x14ac:dyDescent="0.3">
      <c r="A5" s="38" t="s">
        <v>30</v>
      </c>
      <c r="B5" s="73">
        <v>1</v>
      </c>
      <c r="C5" s="35"/>
      <c r="D5" s="34" t="s">
        <v>59</v>
      </c>
      <c r="E5" s="36">
        <f>IF(NOT(B5),1,0)</f>
        <v>0</v>
      </c>
      <c r="F5" s="35"/>
      <c r="G5" s="35"/>
    </row>
    <row r="6" spans="1:7" ht="18.75" thickBot="1" x14ac:dyDescent="0.3">
      <c r="A6" s="38" t="s">
        <v>60</v>
      </c>
      <c r="B6" s="73">
        <v>0</v>
      </c>
      <c r="C6" s="35"/>
      <c r="D6" s="34" t="s">
        <v>61</v>
      </c>
      <c r="E6" s="36">
        <f>IF(NOT(B6),1,0)</f>
        <v>1</v>
      </c>
      <c r="F6" s="35"/>
      <c r="G6" s="35"/>
    </row>
    <row r="7" spans="1:7" ht="18" x14ac:dyDescent="0.25">
      <c r="A7" s="13"/>
      <c r="B7" s="12"/>
      <c r="C7" s="35"/>
      <c r="D7" s="13"/>
      <c r="E7" s="12"/>
      <c r="F7" s="35"/>
      <c r="G7" s="35"/>
    </row>
    <row r="8" spans="1:7" ht="18" x14ac:dyDescent="0.25">
      <c r="A8" s="34" t="s">
        <v>31</v>
      </c>
      <c r="B8" s="36">
        <f>SUM(B3)</f>
        <v>0</v>
      </c>
      <c r="C8" s="35"/>
      <c r="D8" s="34" t="s">
        <v>62</v>
      </c>
      <c r="E8" s="36">
        <f>IF(OR(AND(B8,NOT(B9)),AND(NOT(B8),B9)),1,0)</f>
        <v>1</v>
      </c>
      <c r="F8" s="35"/>
      <c r="G8" s="35"/>
    </row>
    <row r="9" spans="1:7" ht="18" x14ac:dyDescent="0.25">
      <c r="A9" s="34" t="s">
        <v>57</v>
      </c>
      <c r="B9" s="36">
        <f>SUM(B4)</f>
        <v>1</v>
      </c>
      <c r="C9" s="35"/>
      <c r="D9" s="37"/>
      <c r="E9" s="39"/>
      <c r="F9" s="35"/>
      <c r="G9" s="35"/>
    </row>
    <row r="10" spans="1:7" ht="18" x14ac:dyDescent="0.25">
      <c r="A10" s="34" t="s">
        <v>30</v>
      </c>
      <c r="B10" s="36">
        <f>SUM(B5)</f>
        <v>1</v>
      </c>
      <c r="C10" s="35"/>
      <c r="D10" s="34" t="s">
        <v>63</v>
      </c>
      <c r="E10" s="36">
        <f>IF(OR(AND(B10,NOT(B11)),AND(NOT(B10),B11)),1,0)</f>
        <v>1</v>
      </c>
      <c r="F10" s="35"/>
      <c r="G10" s="35"/>
    </row>
    <row r="11" spans="1:7" ht="18" x14ac:dyDescent="0.25">
      <c r="A11" s="34" t="s">
        <v>30</v>
      </c>
      <c r="B11" s="36">
        <f>SUM(B6)</f>
        <v>0</v>
      </c>
      <c r="C11" s="35"/>
      <c r="D11" s="37"/>
      <c r="E11" s="39"/>
      <c r="F11" s="35"/>
      <c r="G11" s="35"/>
    </row>
    <row r="12" spans="1:7" ht="18" x14ac:dyDescent="0.25">
      <c r="A12" s="13"/>
      <c r="B12" s="12"/>
      <c r="C12" s="35"/>
      <c r="D12" s="13"/>
      <c r="E12" s="12"/>
      <c r="F12" s="35"/>
      <c r="G12" s="35"/>
    </row>
    <row r="13" spans="1:7" ht="18" x14ac:dyDescent="0.25">
      <c r="A13" s="34" t="s">
        <v>31</v>
      </c>
      <c r="B13" s="36">
        <f>SUM(B3)</f>
        <v>0</v>
      </c>
      <c r="C13" s="35"/>
      <c r="D13" s="34" t="s">
        <v>64</v>
      </c>
      <c r="E13" s="36">
        <f>IF(AND(B13,B14),1,0)</f>
        <v>0</v>
      </c>
      <c r="F13" s="35"/>
      <c r="G13" s="35"/>
    </row>
    <row r="14" spans="1:7" ht="18" x14ac:dyDescent="0.25">
      <c r="A14" s="34" t="s">
        <v>58</v>
      </c>
      <c r="B14" s="36">
        <f>IF(NOT(B4),1,0)</f>
        <v>0</v>
      </c>
      <c r="C14" s="35"/>
      <c r="D14" s="37"/>
      <c r="E14" s="51"/>
      <c r="F14" s="35"/>
      <c r="G14" s="35"/>
    </row>
    <row r="15" spans="1:7" ht="18" x14ac:dyDescent="0.25">
      <c r="A15" s="34" t="s">
        <v>30</v>
      </c>
      <c r="B15" s="36">
        <f>SUM(B5)</f>
        <v>1</v>
      </c>
      <c r="C15" s="35"/>
      <c r="D15" s="34" t="s">
        <v>65</v>
      </c>
      <c r="E15" s="36">
        <f>IF(AND(B15,B16,B21),1,0)</f>
        <v>0</v>
      </c>
      <c r="F15" s="35"/>
      <c r="G15" s="35"/>
    </row>
    <row r="16" spans="1:7" ht="18" x14ac:dyDescent="0.25">
      <c r="A16" s="34" t="s">
        <v>61</v>
      </c>
      <c r="B16" s="36">
        <f>IF(NOT(B6),1,0)</f>
        <v>1</v>
      </c>
      <c r="C16" s="35"/>
      <c r="D16" s="37"/>
      <c r="E16" s="51"/>
      <c r="F16" s="35"/>
      <c r="G16" s="35"/>
    </row>
    <row r="17" spans="1:7" ht="18" x14ac:dyDescent="0.25">
      <c r="A17" s="34" t="s">
        <v>56</v>
      </c>
      <c r="B17" s="36">
        <f>IF(NOT(B3),1,0)</f>
        <v>1</v>
      </c>
      <c r="C17" s="35"/>
      <c r="D17" s="34" t="s">
        <v>66</v>
      </c>
      <c r="E17" s="36">
        <f>IF(AND(B17,B18),1,0)</f>
        <v>1</v>
      </c>
      <c r="F17" s="35"/>
      <c r="G17" s="35"/>
    </row>
    <row r="18" spans="1:7" ht="18" x14ac:dyDescent="0.25">
      <c r="A18" s="34" t="s">
        <v>57</v>
      </c>
      <c r="B18" s="36">
        <f>SUM(B4)</f>
        <v>1</v>
      </c>
      <c r="C18" s="35"/>
      <c r="D18" s="37"/>
      <c r="E18" s="51"/>
      <c r="F18" s="35"/>
      <c r="G18" s="35"/>
    </row>
    <row r="19" spans="1:7" ht="18" x14ac:dyDescent="0.25">
      <c r="A19" s="34" t="s">
        <v>59</v>
      </c>
      <c r="B19" s="36">
        <f>IF(NOT(B15),1,0)</f>
        <v>0</v>
      </c>
      <c r="C19" s="35"/>
      <c r="D19" s="34" t="s">
        <v>67</v>
      </c>
      <c r="E19" s="36">
        <f>IF(AND(B19,B20,B21),1,0)</f>
        <v>0</v>
      </c>
      <c r="F19" s="35"/>
      <c r="G19" s="35"/>
    </row>
    <row r="20" spans="1:7" ht="18" x14ac:dyDescent="0.25">
      <c r="A20" s="34" t="s">
        <v>60</v>
      </c>
      <c r="B20" s="36">
        <f>SUM(B6)</f>
        <v>0</v>
      </c>
      <c r="C20" s="35"/>
      <c r="D20" s="37"/>
      <c r="E20" s="40"/>
      <c r="F20" s="35"/>
      <c r="G20" s="35"/>
    </row>
    <row r="21" spans="1:7" ht="18" x14ac:dyDescent="0.25">
      <c r="A21" s="34" t="s">
        <v>68</v>
      </c>
      <c r="B21" s="36">
        <f>IF(NOT(OR(AND(B3,NOT(B4)),AND(NOT(B3),B4))),1,0)</f>
        <v>0</v>
      </c>
      <c r="C21" s="35"/>
      <c r="D21" s="37"/>
      <c r="E21" s="52"/>
      <c r="F21" s="35"/>
      <c r="G21" s="35"/>
    </row>
    <row r="22" spans="1:7" ht="18.75" thickBot="1" x14ac:dyDescent="0.3">
      <c r="A22" s="13"/>
      <c r="B22" s="12"/>
      <c r="C22" s="35"/>
      <c r="D22" s="13"/>
      <c r="E22" s="12"/>
      <c r="F22" s="35"/>
      <c r="G22" s="35"/>
    </row>
    <row r="23" spans="1:7" ht="18.75" thickBot="1" x14ac:dyDescent="0.3">
      <c r="A23" s="34" t="s">
        <v>64</v>
      </c>
      <c r="B23" s="36">
        <f>IF(AND(B13,B14),1,0)</f>
        <v>0</v>
      </c>
      <c r="C23" s="35"/>
      <c r="D23" s="38" t="s">
        <v>69</v>
      </c>
      <c r="E23" s="75">
        <f>IF(OR(B23,B24),1,0)</f>
        <v>0</v>
      </c>
      <c r="F23" s="35"/>
      <c r="G23" s="35"/>
    </row>
    <row r="24" spans="1:7" ht="18" x14ac:dyDescent="0.25">
      <c r="A24" s="34" t="s">
        <v>70</v>
      </c>
      <c r="B24" s="36">
        <f>IF(AND(B15,B16,B21),1,0)</f>
        <v>0</v>
      </c>
      <c r="C24" s="35"/>
      <c r="D24" s="50"/>
      <c r="E24" s="35"/>
      <c r="F24" s="35"/>
      <c r="G24" s="35"/>
    </row>
    <row r="25" spans="1:7" ht="18.75" thickBot="1" x14ac:dyDescent="0.3">
      <c r="A25" s="13"/>
      <c r="B25" s="12"/>
      <c r="C25" s="35"/>
      <c r="D25" s="47"/>
      <c r="E25" s="12"/>
      <c r="F25" s="35"/>
      <c r="G25" s="35"/>
    </row>
    <row r="26" spans="1:7" ht="18.75" thickBot="1" x14ac:dyDescent="0.3">
      <c r="A26" s="34" t="s">
        <v>68</v>
      </c>
      <c r="B26" s="36">
        <f>IF(NOT(OR(AND(B8,NOT(B9)),AND(NOT(B8),B9))),1,0)</f>
        <v>0</v>
      </c>
      <c r="C26" s="35"/>
      <c r="D26" s="38" t="s">
        <v>108</v>
      </c>
      <c r="E26" s="75">
        <f>IF(AND(B26,B27),1,0)</f>
        <v>0</v>
      </c>
      <c r="F26" s="35"/>
      <c r="G26" s="35"/>
    </row>
    <row r="27" spans="1:7" ht="18" x14ac:dyDescent="0.25">
      <c r="A27" s="34" t="s">
        <v>71</v>
      </c>
      <c r="B27" s="36">
        <f>IF(NOT(OR(AND(B10,NOT(B11)),AND(NOT(B10),B11))),1,0)</f>
        <v>0</v>
      </c>
      <c r="C27" s="35"/>
      <c r="D27" s="50"/>
      <c r="E27" s="53"/>
      <c r="F27" s="35"/>
      <c r="G27" s="35"/>
    </row>
    <row r="28" spans="1:7" ht="18.75" thickBot="1" x14ac:dyDescent="0.3">
      <c r="A28" s="13"/>
      <c r="B28" s="12"/>
      <c r="C28" s="35"/>
      <c r="D28" s="47"/>
      <c r="E28" s="12"/>
      <c r="F28" s="35"/>
      <c r="G28" s="35"/>
    </row>
    <row r="29" spans="1:7" ht="18.75" thickBot="1" x14ac:dyDescent="0.3">
      <c r="A29" s="34" t="s">
        <v>66</v>
      </c>
      <c r="B29" s="36">
        <f>IF(AND(B17,B18),1,0)</f>
        <v>1</v>
      </c>
      <c r="C29" s="35"/>
      <c r="D29" s="38" t="s">
        <v>72</v>
      </c>
      <c r="E29" s="75">
        <f>IF(OR(B29,B30),1,0)</f>
        <v>1</v>
      </c>
      <c r="F29" s="35"/>
      <c r="G29" s="35"/>
    </row>
    <row r="30" spans="1:7" ht="18" x14ac:dyDescent="0.25">
      <c r="A30" s="34" t="s">
        <v>73</v>
      </c>
      <c r="B30" s="36">
        <f>IF(AND(B19,B20,B21),1,0)</f>
        <v>0</v>
      </c>
      <c r="C30" s="35"/>
      <c r="D30" s="53"/>
      <c r="E30" s="35"/>
      <c r="F30" s="35"/>
      <c r="G30" s="35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zoomScale="80" zoomScaleNormal="80" workbookViewId="0"/>
  </sheetViews>
  <sheetFormatPr defaultRowHeight="12.75" x14ac:dyDescent="0.2"/>
  <cols>
    <col min="1" max="1" width="16.85546875" customWidth="1"/>
    <col min="2" max="2" width="10.28515625" bestFit="1" customWidth="1"/>
    <col min="4" max="6" width="10.28515625" bestFit="1" customWidth="1"/>
  </cols>
  <sheetData>
    <row r="1" spans="1:11" ht="18" x14ac:dyDescent="0.25">
      <c r="A1" s="11" t="s">
        <v>74</v>
      </c>
      <c r="B1" s="12"/>
      <c r="C1" s="12"/>
      <c r="D1" s="30" t="s">
        <v>86</v>
      </c>
      <c r="E1" s="12"/>
      <c r="F1" s="12"/>
    </row>
    <row r="2" spans="1:11" ht="18.75" thickBot="1" x14ac:dyDescent="0.3">
      <c r="A2" s="13" t="s">
        <v>2</v>
      </c>
      <c r="B2" s="14" t="b">
        <v>0</v>
      </c>
      <c r="C2" s="12"/>
      <c r="D2" s="19" t="s">
        <v>81</v>
      </c>
      <c r="E2" s="20" t="b">
        <v>0</v>
      </c>
      <c r="F2" s="21" t="b">
        <v>1</v>
      </c>
      <c r="K2" s="13" t="s">
        <v>137</v>
      </c>
    </row>
    <row r="3" spans="1:11" ht="18.75" thickBot="1" x14ac:dyDescent="0.3">
      <c r="A3" s="13" t="s">
        <v>3</v>
      </c>
      <c r="B3" s="14" t="b">
        <v>1</v>
      </c>
      <c r="C3" s="12"/>
      <c r="D3" s="22" t="b">
        <v>0</v>
      </c>
      <c r="E3" s="23" t="b">
        <v>0</v>
      </c>
      <c r="F3" s="24" t="b">
        <v>0</v>
      </c>
      <c r="K3" s="13" t="s">
        <v>132</v>
      </c>
    </row>
    <row r="4" spans="1:11" ht="18" x14ac:dyDescent="0.25">
      <c r="A4" s="13" t="s">
        <v>98</v>
      </c>
      <c r="B4" s="16" t="b">
        <f>AND(B2,B3)</f>
        <v>0</v>
      </c>
      <c r="C4" s="12"/>
      <c r="D4" s="25" t="b">
        <v>1</v>
      </c>
      <c r="E4" s="26" t="b">
        <v>0</v>
      </c>
      <c r="F4" s="27" t="b">
        <v>1</v>
      </c>
    </row>
    <row r="5" spans="1:11" ht="8.1" customHeight="1" x14ac:dyDescent="0.25">
      <c r="A5" s="12"/>
      <c r="B5" s="12"/>
      <c r="C5" s="12"/>
      <c r="D5" s="12"/>
      <c r="E5" s="12"/>
      <c r="F5" s="12"/>
    </row>
    <row r="6" spans="1:11" ht="18" x14ac:dyDescent="0.25">
      <c r="A6" s="11" t="s">
        <v>75</v>
      </c>
      <c r="B6" s="12"/>
      <c r="C6" s="12"/>
      <c r="D6" s="12"/>
      <c r="E6" s="12"/>
      <c r="F6" s="12"/>
    </row>
    <row r="7" spans="1:11" ht="18.75" thickBot="1" x14ac:dyDescent="0.3">
      <c r="A7" s="13" t="s">
        <v>2</v>
      </c>
      <c r="B7" s="14" t="b">
        <v>1</v>
      </c>
      <c r="C7" s="12"/>
      <c r="D7" s="19" t="s">
        <v>80</v>
      </c>
      <c r="E7" s="20" t="b">
        <v>0</v>
      </c>
      <c r="F7" s="21" t="b">
        <v>1</v>
      </c>
      <c r="K7" s="13" t="s">
        <v>136</v>
      </c>
    </row>
    <row r="8" spans="1:11" ht="18.75" thickBot="1" x14ac:dyDescent="0.3">
      <c r="A8" s="13" t="s">
        <v>3</v>
      </c>
      <c r="B8" s="14" t="b">
        <v>0</v>
      </c>
      <c r="C8" s="12"/>
      <c r="D8" s="22" t="b">
        <v>0</v>
      </c>
      <c r="E8" s="23" t="b">
        <v>0</v>
      </c>
      <c r="F8" s="24" t="b">
        <v>1</v>
      </c>
      <c r="K8" s="13" t="s">
        <v>133</v>
      </c>
    </row>
    <row r="9" spans="1:11" ht="18" x14ac:dyDescent="0.25">
      <c r="A9" s="13" t="s">
        <v>127</v>
      </c>
      <c r="B9" s="15" t="b">
        <f>OR(B7,B8)</f>
        <v>1</v>
      </c>
      <c r="C9" s="12"/>
      <c r="D9" s="25" t="b">
        <v>1</v>
      </c>
      <c r="E9" s="26" t="b">
        <v>1</v>
      </c>
      <c r="F9" s="27" t="b">
        <v>1</v>
      </c>
    </row>
    <row r="10" spans="1:11" ht="8.1" customHeight="1" x14ac:dyDescent="0.25">
      <c r="A10" s="12"/>
      <c r="B10" s="12"/>
      <c r="C10" s="12"/>
      <c r="D10" s="12"/>
      <c r="E10" s="12"/>
      <c r="F10" s="12"/>
    </row>
    <row r="11" spans="1:11" ht="18" x14ac:dyDescent="0.25">
      <c r="A11" s="11" t="s">
        <v>76</v>
      </c>
      <c r="B11" s="12"/>
      <c r="C11" s="12"/>
      <c r="D11" s="28" t="s">
        <v>82</v>
      </c>
      <c r="E11" s="17"/>
      <c r="F11" s="17"/>
    </row>
    <row r="12" spans="1:11" ht="18" x14ac:dyDescent="0.25">
      <c r="A12" s="13" t="s">
        <v>2</v>
      </c>
      <c r="B12" s="14" t="b">
        <v>0</v>
      </c>
      <c r="C12" s="12"/>
      <c r="D12" s="29" t="b">
        <v>0</v>
      </c>
      <c r="E12" s="15" t="b">
        <v>1</v>
      </c>
      <c r="F12" s="18"/>
      <c r="K12" s="13" t="s">
        <v>135</v>
      </c>
    </row>
    <row r="13" spans="1:11" ht="18" x14ac:dyDescent="0.25">
      <c r="A13" s="13" t="s">
        <v>128</v>
      </c>
      <c r="B13" s="15" t="b">
        <f>NOT(B12)</f>
        <v>1</v>
      </c>
      <c r="C13" s="12"/>
      <c r="D13" s="29" t="b">
        <v>1</v>
      </c>
      <c r="E13" s="15" t="b">
        <v>0</v>
      </c>
      <c r="F13" s="18"/>
      <c r="K13" s="13" t="s">
        <v>138</v>
      </c>
    </row>
    <row r="14" spans="1:11" ht="8.1" customHeight="1" x14ac:dyDescent="0.25">
      <c r="A14" s="12"/>
      <c r="B14" s="12"/>
      <c r="C14" s="12"/>
      <c r="D14" s="12"/>
      <c r="E14" s="12"/>
      <c r="F14" s="12"/>
    </row>
    <row r="15" spans="1:11" ht="18" x14ac:dyDescent="0.25">
      <c r="A15" s="11" t="s">
        <v>77</v>
      </c>
      <c r="B15" s="12"/>
      <c r="C15" s="12"/>
      <c r="D15" s="12"/>
      <c r="E15" s="12"/>
      <c r="F15" s="12"/>
    </row>
    <row r="16" spans="1:11" ht="18.75" thickBot="1" x14ac:dyDescent="0.3">
      <c r="A16" s="13" t="s">
        <v>2</v>
      </c>
      <c r="B16" s="14" t="b">
        <v>1</v>
      </c>
      <c r="C16" s="12"/>
      <c r="D16" s="19" t="s">
        <v>83</v>
      </c>
      <c r="E16" s="20" t="b">
        <v>0</v>
      </c>
      <c r="F16" s="21" t="b">
        <v>1</v>
      </c>
      <c r="K16" s="13" t="s">
        <v>139</v>
      </c>
    </row>
    <row r="17" spans="1:11" ht="18.75" thickBot="1" x14ac:dyDescent="0.3">
      <c r="A17" s="13" t="s">
        <v>3</v>
      </c>
      <c r="B17" s="14" t="b">
        <v>1</v>
      </c>
      <c r="C17" s="12"/>
      <c r="D17" s="22" t="b">
        <v>0</v>
      </c>
      <c r="E17" s="23" t="b">
        <v>1</v>
      </c>
      <c r="F17" s="24" t="b">
        <v>1</v>
      </c>
      <c r="K17" s="13" t="s">
        <v>140</v>
      </c>
    </row>
    <row r="18" spans="1:11" ht="18" x14ac:dyDescent="0.25">
      <c r="A18" s="13" t="s">
        <v>129</v>
      </c>
      <c r="B18" s="15" t="b">
        <f>NOT(AND(B16,B17))</f>
        <v>0</v>
      </c>
      <c r="C18" s="12"/>
      <c r="D18" s="25" t="b">
        <v>1</v>
      </c>
      <c r="E18" s="26" t="b">
        <v>1</v>
      </c>
      <c r="F18" s="27" t="b">
        <v>0</v>
      </c>
    </row>
    <row r="19" spans="1:11" ht="8.1" customHeight="1" x14ac:dyDescent="0.25">
      <c r="A19" s="12"/>
      <c r="B19" s="12"/>
      <c r="C19" s="12"/>
      <c r="D19" s="12"/>
      <c r="E19" s="12"/>
      <c r="F19" s="12"/>
    </row>
    <row r="20" spans="1:11" ht="18" x14ac:dyDescent="0.25">
      <c r="A20" s="11" t="s">
        <v>78</v>
      </c>
      <c r="B20" s="12"/>
      <c r="C20" s="12"/>
      <c r="D20" s="12"/>
      <c r="E20" s="12"/>
      <c r="F20" s="12"/>
    </row>
    <row r="21" spans="1:11" ht="18.75" thickBot="1" x14ac:dyDescent="0.3">
      <c r="A21" s="13" t="s">
        <v>2</v>
      </c>
      <c r="B21" s="14" t="b">
        <v>0</v>
      </c>
      <c r="C21" s="12"/>
      <c r="D21" s="19" t="s">
        <v>84</v>
      </c>
      <c r="E21" s="20" t="b">
        <v>0</v>
      </c>
      <c r="F21" s="21" t="b">
        <v>1</v>
      </c>
      <c r="K21" s="13" t="s">
        <v>141</v>
      </c>
    </row>
    <row r="22" spans="1:11" ht="18.75" thickBot="1" x14ac:dyDescent="0.3">
      <c r="A22" s="13" t="s">
        <v>3</v>
      </c>
      <c r="B22" s="14" t="b">
        <v>0</v>
      </c>
      <c r="C22" s="12"/>
      <c r="D22" s="22" t="b">
        <v>0</v>
      </c>
      <c r="E22" s="23" t="b">
        <v>1</v>
      </c>
      <c r="F22" s="24" t="b">
        <v>0</v>
      </c>
      <c r="K22" s="13" t="s">
        <v>142</v>
      </c>
    </row>
    <row r="23" spans="1:11" ht="18" x14ac:dyDescent="0.25">
      <c r="A23" s="13" t="s">
        <v>130</v>
      </c>
      <c r="B23" s="15" t="b">
        <f>NOT(OR(B21,B22))</f>
        <v>1</v>
      </c>
      <c r="C23" s="12"/>
      <c r="D23" s="25" t="b">
        <v>1</v>
      </c>
      <c r="E23" s="26" t="b">
        <v>0</v>
      </c>
      <c r="F23" s="27" t="b">
        <v>0</v>
      </c>
    </row>
    <row r="24" spans="1:11" ht="8.1" customHeight="1" x14ac:dyDescent="0.25">
      <c r="A24" s="12"/>
      <c r="B24" s="12"/>
      <c r="C24" s="12"/>
      <c r="D24" s="12"/>
      <c r="E24" s="12"/>
      <c r="F24" s="12"/>
    </row>
    <row r="25" spans="1:11" ht="18" x14ac:dyDescent="0.25">
      <c r="A25" s="11" t="s">
        <v>79</v>
      </c>
      <c r="B25" s="12"/>
      <c r="C25" s="12"/>
      <c r="D25" s="12"/>
      <c r="E25" s="12"/>
      <c r="F25" s="12"/>
    </row>
    <row r="26" spans="1:11" ht="18" x14ac:dyDescent="0.25">
      <c r="A26" s="11" t="s">
        <v>126</v>
      </c>
      <c r="B26" s="12"/>
      <c r="C26" s="12"/>
      <c r="D26" s="12"/>
      <c r="E26" s="12"/>
      <c r="F26" s="12"/>
      <c r="K26" s="13" t="s">
        <v>134</v>
      </c>
    </row>
    <row r="27" spans="1:11" ht="18.75" thickBot="1" x14ac:dyDescent="0.3">
      <c r="A27" s="13" t="s">
        <v>2</v>
      </c>
      <c r="B27" s="14" t="b">
        <v>1</v>
      </c>
      <c r="C27" s="12"/>
      <c r="D27" s="19" t="s">
        <v>85</v>
      </c>
      <c r="E27" s="20" t="b">
        <v>0</v>
      </c>
      <c r="F27" s="21" t="b">
        <v>1</v>
      </c>
      <c r="K27" s="13" t="s">
        <v>125</v>
      </c>
    </row>
    <row r="28" spans="1:11" ht="18.75" thickBot="1" x14ac:dyDescent="0.3">
      <c r="A28" s="13" t="s">
        <v>3</v>
      </c>
      <c r="B28" s="14" t="b">
        <v>1</v>
      </c>
      <c r="C28" s="12"/>
      <c r="D28" s="22" t="b">
        <v>0</v>
      </c>
      <c r="E28" s="23" t="b">
        <v>0</v>
      </c>
      <c r="F28" s="24" t="b">
        <v>1</v>
      </c>
    </row>
    <row r="29" spans="1:11" ht="18" x14ac:dyDescent="0.25">
      <c r="A29" s="13" t="s">
        <v>17</v>
      </c>
      <c r="B29" s="15" t="b">
        <f>IF(OR(AND(B27,NOT(B28)),AND(NOT(B27),B28)),TRUE,FALSE)</f>
        <v>0</v>
      </c>
      <c r="C29" s="12"/>
      <c r="D29" s="25" t="b">
        <v>1</v>
      </c>
      <c r="E29" s="26" t="b">
        <v>1</v>
      </c>
      <c r="F29" s="27" t="b">
        <v>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2531" r:id="rId4">
          <objectPr defaultSize="0" autoPict="0" r:id="rId5">
            <anchor moveWithCells="1">
              <from>
                <xdr:col>6</xdr:col>
                <xdr:colOff>438150</xdr:colOff>
                <xdr:row>1</xdr:row>
                <xdr:rowOff>0</xdr:rowOff>
              </from>
              <to>
                <xdr:col>7</xdr:col>
                <xdr:colOff>590550</xdr:colOff>
                <xdr:row>3</xdr:row>
                <xdr:rowOff>19050</xdr:rowOff>
              </to>
            </anchor>
          </objectPr>
        </oleObject>
      </mc:Choice>
      <mc:Fallback>
        <oleObject progId="Paint.Picture" shapeId="22531" r:id="rId4"/>
      </mc:Fallback>
    </mc:AlternateContent>
    <mc:AlternateContent xmlns:mc="http://schemas.openxmlformats.org/markup-compatibility/2006">
      <mc:Choice Requires="x14">
        <oleObject progId="Paint.Picture" shapeId="22532" r:id="rId6">
          <objectPr defaultSize="0" autoPict="0" r:id="rId7">
            <anchor moveWithCells="1">
              <from>
                <xdr:col>6</xdr:col>
                <xdr:colOff>457200</xdr:colOff>
                <xdr:row>6</xdr:row>
                <xdr:rowOff>9525</xdr:rowOff>
              </from>
              <to>
                <xdr:col>7</xdr:col>
                <xdr:colOff>600075</xdr:colOff>
                <xdr:row>8</xdr:row>
                <xdr:rowOff>19050</xdr:rowOff>
              </to>
            </anchor>
          </objectPr>
        </oleObject>
      </mc:Choice>
      <mc:Fallback>
        <oleObject progId="Paint.Picture" shapeId="22532" r:id="rId6"/>
      </mc:Fallback>
    </mc:AlternateContent>
    <mc:AlternateContent xmlns:mc="http://schemas.openxmlformats.org/markup-compatibility/2006">
      <mc:Choice Requires="x14">
        <oleObject progId="Paint.Picture" shapeId="22533" r:id="rId8">
          <objectPr defaultSize="0" r:id="rId9">
            <anchor moveWithCells="1">
              <from>
                <xdr:col>6</xdr:col>
                <xdr:colOff>438150</xdr:colOff>
                <xdr:row>26</xdr:row>
                <xdr:rowOff>0</xdr:rowOff>
              </from>
              <to>
                <xdr:col>7</xdr:col>
                <xdr:colOff>581025</xdr:colOff>
                <xdr:row>28</xdr:row>
                <xdr:rowOff>57150</xdr:rowOff>
              </to>
            </anchor>
          </objectPr>
        </oleObject>
      </mc:Choice>
      <mc:Fallback>
        <oleObject progId="Paint.Picture" shapeId="22533" r:id="rId8"/>
      </mc:Fallback>
    </mc:AlternateContent>
    <mc:AlternateContent xmlns:mc="http://schemas.openxmlformats.org/markup-compatibility/2006">
      <mc:Choice Requires="x14">
        <oleObject progId="Paint.Picture" shapeId="22534" r:id="rId10">
          <objectPr defaultSize="0" autoPict="0" r:id="rId11">
            <anchor moveWithCells="1">
              <from>
                <xdr:col>6</xdr:col>
                <xdr:colOff>457200</xdr:colOff>
                <xdr:row>15</xdr:row>
                <xdr:rowOff>19050</xdr:rowOff>
              </from>
              <to>
                <xdr:col>7</xdr:col>
                <xdr:colOff>600075</xdr:colOff>
                <xdr:row>17</xdr:row>
                <xdr:rowOff>38100</xdr:rowOff>
              </to>
            </anchor>
          </objectPr>
        </oleObject>
      </mc:Choice>
      <mc:Fallback>
        <oleObject progId="Paint.Picture" shapeId="22534" r:id="rId10"/>
      </mc:Fallback>
    </mc:AlternateContent>
    <mc:AlternateContent xmlns:mc="http://schemas.openxmlformats.org/markup-compatibility/2006">
      <mc:Choice Requires="x14">
        <oleObject progId="Paint.Picture" shapeId="22535" r:id="rId12">
          <objectPr defaultSize="0" autoPict="0" r:id="rId13">
            <anchor moveWithCells="1">
              <from>
                <xdr:col>6</xdr:col>
                <xdr:colOff>447675</xdr:colOff>
                <xdr:row>20</xdr:row>
                <xdr:rowOff>0</xdr:rowOff>
              </from>
              <to>
                <xdr:col>7</xdr:col>
                <xdr:colOff>600075</xdr:colOff>
                <xdr:row>22</xdr:row>
                <xdr:rowOff>19050</xdr:rowOff>
              </to>
            </anchor>
          </objectPr>
        </oleObject>
      </mc:Choice>
      <mc:Fallback>
        <oleObject progId="Paint.Picture" shapeId="22535" r:id="rId12"/>
      </mc:Fallback>
    </mc:AlternateContent>
    <mc:AlternateContent xmlns:mc="http://schemas.openxmlformats.org/markup-compatibility/2006">
      <mc:Choice Requires="x14">
        <oleObject progId="Paint.Picture" shapeId="22536" r:id="rId14">
          <objectPr defaultSize="0" autoPict="0" r:id="rId15">
            <anchor moveWithCells="1">
              <from>
                <xdr:col>6</xdr:col>
                <xdr:colOff>447675</xdr:colOff>
                <xdr:row>10</xdr:row>
                <xdr:rowOff>19050</xdr:rowOff>
              </from>
              <to>
                <xdr:col>8</xdr:col>
                <xdr:colOff>9525</xdr:colOff>
                <xdr:row>12</xdr:row>
                <xdr:rowOff>66675</xdr:rowOff>
              </to>
            </anchor>
          </objectPr>
        </oleObject>
      </mc:Choice>
      <mc:Fallback>
        <oleObject progId="Paint.Picture" shapeId="22536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8"/>
  <sheetViews>
    <sheetView workbookViewId="0"/>
  </sheetViews>
  <sheetFormatPr defaultRowHeight="12.75" x14ac:dyDescent="0.2"/>
  <cols>
    <col min="2" max="2" width="19" customWidth="1"/>
    <col min="3" max="3" width="30" customWidth="1"/>
    <col min="5" max="5" width="22.5703125" customWidth="1"/>
    <col min="6" max="6" width="41.28515625" customWidth="1"/>
  </cols>
  <sheetData>
    <row r="1" spans="1:64" ht="18" x14ac:dyDescent="0.25">
      <c r="A1" s="33"/>
      <c r="B1" s="34" t="s">
        <v>0</v>
      </c>
      <c r="C1" s="33"/>
      <c r="D1" s="33"/>
      <c r="E1" s="34" t="s">
        <v>1</v>
      </c>
      <c r="F1" s="33"/>
      <c r="G1" s="3"/>
      <c r="H1" s="3"/>
      <c r="I1" s="3"/>
      <c r="J1" s="3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8.75" thickBot="1" x14ac:dyDescent="0.3">
      <c r="A2" s="12"/>
      <c r="B2" s="12"/>
      <c r="C2" s="12"/>
      <c r="D2" s="12"/>
      <c r="E2" s="12"/>
      <c r="F2" s="12"/>
    </row>
    <row r="3" spans="1:64" ht="18.75" thickBot="1" x14ac:dyDescent="0.3">
      <c r="A3" s="38" t="s">
        <v>2</v>
      </c>
      <c r="B3" s="73">
        <v>1</v>
      </c>
      <c r="C3" s="35"/>
      <c r="D3" s="34" t="s">
        <v>4</v>
      </c>
      <c r="E3" s="36">
        <f>IF(NOT(B3),1,0)</f>
        <v>0</v>
      </c>
      <c r="F3" s="35"/>
      <c r="G3" s="31"/>
      <c r="H3" s="31"/>
      <c r="I3" s="31"/>
      <c r="J3" s="31"/>
    </row>
    <row r="4" spans="1:64" ht="18" x14ac:dyDescent="0.25">
      <c r="A4" s="13"/>
      <c r="B4" s="12"/>
      <c r="C4" s="35"/>
      <c r="D4" s="13"/>
      <c r="E4" s="12"/>
      <c r="F4" s="35"/>
      <c r="G4" s="31"/>
      <c r="H4" s="31"/>
      <c r="I4" s="31"/>
      <c r="J4" s="31"/>
    </row>
    <row r="5" spans="1:64" ht="18.75" thickBot="1" x14ac:dyDescent="0.3">
      <c r="A5" s="34" t="s">
        <v>4</v>
      </c>
      <c r="B5" s="54">
        <f>IF(NOT(B3),1,0)</f>
        <v>0</v>
      </c>
      <c r="C5" s="35"/>
      <c r="D5" s="34" t="s">
        <v>5</v>
      </c>
      <c r="E5" s="36">
        <f>B12</f>
        <v>0</v>
      </c>
      <c r="F5" s="35"/>
      <c r="G5" s="31"/>
      <c r="H5" s="31"/>
      <c r="I5" s="31"/>
      <c r="J5" s="31"/>
    </row>
    <row r="6" spans="1:64" ht="18.75" thickBot="1" x14ac:dyDescent="0.3">
      <c r="A6" s="38" t="s">
        <v>3</v>
      </c>
      <c r="B6" s="73">
        <v>1</v>
      </c>
      <c r="C6" s="35"/>
      <c r="D6" s="37"/>
      <c r="E6" s="35"/>
      <c r="F6" s="35"/>
      <c r="G6" s="31"/>
      <c r="H6" s="31"/>
      <c r="I6" s="31"/>
      <c r="J6" s="31"/>
    </row>
    <row r="7" spans="1:64" ht="18.75" thickBot="1" x14ac:dyDescent="0.3">
      <c r="A7" s="13"/>
      <c r="B7" s="12"/>
      <c r="C7" s="35"/>
      <c r="D7" s="13"/>
      <c r="E7" s="12"/>
      <c r="F7" s="35"/>
      <c r="G7" s="31"/>
      <c r="H7" s="31"/>
      <c r="I7" s="31"/>
      <c r="J7" s="31"/>
    </row>
    <row r="8" spans="1:64" ht="18.75" thickBot="1" x14ac:dyDescent="0.3">
      <c r="A8" s="34" t="s">
        <v>2</v>
      </c>
      <c r="B8" s="36">
        <f>B3</f>
        <v>1</v>
      </c>
      <c r="C8" s="35"/>
      <c r="D8" s="38" t="s">
        <v>97</v>
      </c>
      <c r="E8" s="74">
        <f>IF(OR(B8,B9),1,0)</f>
        <v>1</v>
      </c>
      <c r="F8" s="35"/>
      <c r="G8" s="31"/>
      <c r="H8" s="31"/>
      <c r="I8" s="31"/>
      <c r="J8" s="31"/>
    </row>
    <row r="9" spans="1:64" ht="18" x14ac:dyDescent="0.25">
      <c r="A9" s="34" t="s">
        <v>3</v>
      </c>
      <c r="B9" s="36">
        <f>B6</f>
        <v>1</v>
      </c>
      <c r="C9" s="35"/>
      <c r="D9" s="37"/>
      <c r="E9" s="35"/>
      <c r="F9" s="35"/>
      <c r="G9" s="31"/>
      <c r="H9" s="31"/>
      <c r="I9" s="31"/>
      <c r="J9" s="31"/>
    </row>
    <row r="10" spans="1:64" ht="18.75" thickBot="1" x14ac:dyDescent="0.3">
      <c r="A10" s="13"/>
      <c r="B10" s="12"/>
      <c r="C10" s="35"/>
      <c r="D10" s="13"/>
      <c r="E10" s="12"/>
      <c r="F10" s="35"/>
      <c r="G10" s="31"/>
      <c r="H10" s="31"/>
      <c r="I10" s="31"/>
      <c r="J10" s="31"/>
    </row>
    <row r="11" spans="1:64" ht="18.75" thickBot="1" x14ac:dyDescent="0.3">
      <c r="A11" s="34" t="s">
        <v>2</v>
      </c>
      <c r="B11" s="36">
        <f>B3</f>
        <v>1</v>
      </c>
      <c r="C11" s="35"/>
      <c r="D11" s="38" t="s">
        <v>6</v>
      </c>
      <c r="E11" s="74">
        <f>IF(OR(B11,B12),1,0)</f>
        <v>1</v>
      </c>
      <c r="F11" s="35"/>
      <c r="G11" s="31"/>
      <c r="H11" s="31"/>
      <c r="I11" s="31"/>
      <c r="J11" s="31"/>
    </row>
    <row r="12" spans="1:64" ht="18" x14ac:dyDescent="0.25">
      <c r="A12" s="34" t="s">
        <v>5</v>
      </c>
      <c r="B12" s="36">
        <f>IF(AND(NOT(B3),B6),1,0)</f>
        <v>0</v>
      </c>
      <c r="C12" s="35" t="b">
        <f>AND(NOT(B3),B6)</f>
        <v>0</v>
      </c>
      <c r="D12" s="35"/>
      <c r="E12" s="35"/>
      <c r="F12" s="35"/>
      <c r="G12" s="31"/>
      <c r="H12" s="31"/>
      <c r="I12" s="31"/>
      <c r="J12" s="31"/>
    </row>
    <row r="13" spans="1:64" ht="144" customHeight="1" x14ac:dyDescent="0.2"/>
    <row r="15" spans="1:64" ht="18" x14ac:dyDescent="0.25">
      <c r="A15" s="47" t="s">
        <v>110</v>
      </c>
    </row>
    <row r="17" spans="1:1" ht="18" x14ac:dyDescent="0.25">
      <c r="A17" s="47" t="s">
        <v>120</v>
      </c>
    </row>
    <row r="18" spans="1:1" ht="18" x14ac:dyDescent="0.25">
      <c r="A18" s="47" t="s">
        <v>121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1</xdr:col>
                <xdr:colOff>0</xdr:colOff>
                <xdr:row>12</xdr:row>
                <xdr:rowOff>190500</xdr:rowOff>
              </from>
              <to>
                <xdr:col>5</xdr:col>
                <xdr:colOff>47625</xdr:colOff>
                <xdr:row>12</xdr:row>
                <xdr:rowOff>1695450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7"/>
  <sheetViews>
    <sheetView workbookViewId="0"/>
  </sheetViews>
  <sheetFormatPr defaultRowHeight="12.75" x14ac:dyDescent="0.2"/>
  <cols>
    <col min="2" max="2" width="19.5703125" customWidth="1"/>
    <col min="3" max="3" width="33.5703125" customWidth="1"/>
    <col min="5" max="5" width="22.5703125" customWidth="1"/>
    <col min="6" max="6" width="27.7109375" customWidth="1"/>
  </cols>
  <sheetData>
    <row r="1" spans="1:6" ht="18" x14ac:dyDescent="0.25">
      <c r="A1" s="12"/>
      <c r="B1" s="34" t="s">
        <v>0</v>
      </c>
      <c r="C1" s="13"/>
      <c r="D1" s="13"/>
      <c r="E1" s="34" t="s">
        <v>1</v>
      </c>
      <c r="F1" s="12"/>
    </row>
    <row r="2" spans="1:6" ht="18.75" thickBot="1" x14ac:dyDescent="0.3">
      <c r="A2" s="12"/>
      <c r="B2" s="12"/>
      <c r="C2" s="12"/>
      <c r="D2" s="12"/>
      <c r="E2" s="12"/>
      <c r="F2" s="12"/>
    </row>
    <row r="3" spans="1:6" ht="18.75" thickBot="1" x14ac:dyDescent="0.3">
      <c r="A3" s="38" t="s">
        <v>8</v>
      </c>
      <c r="B3" s="73">
        <v>0</v>
      </c>
      <c r="C3" s="35"/>
      <c r="D3" s="38" t="s">
        <v>9</v>
      </c>
      <c r="E3" s="74">
        <f>IF(NOT(AND(B3,B4)),1,0)</f>
        <v>1</v>
      </c>
      <c r="F3" s="35"/>
    </row>
    <row r="4" spans="1:6" ht="18.75" thickBot="1" x14ac:dyDescent="0.3">
      <c r="A4" s="38" t="s">
        <v>10</v>
      </c>
      <c r="B4" s="73">
        <v>1</v>
      </c>
      <c r="C4" s="35"/>
      <c r="D4" s="37"/>
      <c r="E4" s="35"/>
      <c r="F4" s="35"/>
    </row>
    <row r="5" spans="1:6" ht="18" x14ac:dyDescent="0.25">
      <c r="A5" s="13"/>
      <c r="B5" s="12"/>
      <c r="C5" s="35"/>
      <c r="D5" s="13"/>
      <c r="E5" s="12"/>
      <c r="F5" s="35"/>
    </row>
    <row r="6" spans="1:6" ht="18" x14ac:dyDescent="0.25">
      <c r="A6" s="34" t="s">
        <v>8</v>
      </c>
      <c r="B6" s="36">
        <f>SUM(B3)</f>
        <v>0</v>
      </c>
      <c r="C6" s="35"/>
      <c r="D6" s="34" t="s">
        <v>11</v>
      </c>
      <c r="E6" s="36">
        <f>IF(NOT(B6),1,0)</f>
        <v>1</v>
      </c>
      <c r="F6" s="35"/>
    </row>
    <row r="7" spans="1:6" ht="18" x14ac:dyDescent="0.25">
      <c r="A7" s="34" t="s">
        <v>10</v>
      </c>
      <c r="B7" s="36">
        <f>SUM(B4)</f>
        <v>1</v>
      </c>
      <c r="C7" s="35"/>
      <c r="D7" s="34" t="s">
        <v>12</v>
      </c>
      <c r="E7" s="36">
        <f>IF(NOT(B7),1,0)</f>
        <v>0</v>
      </c>
      <c r="F7" s="35"/>
    </row>
    <row r="8" spans="1:6" ht="18.75" thickBot="1" x14ac:dyDescent="0.3">
      <c r="A8" s="13"/>
      <c r="B8" s="12"/>
      <c r="C8" s="35"/>
      <c r="D8" s="13"/>
      <c r="E8" s="12"/>
      <c r="F8" s="35"/>
    </row>
    <row r="9" spans="1:6" ht="18.75" thickBot="1" x14ac:dyDescent="0.3">
      <c r="A9" s="34" t="s">
        <v>11</v>
      </c>
      <c r="B9" s="36">
        <f>IF(NOT(B3),1,0)</f>
        <v>1</v>
      </c>
      <c r="C9" s="35"/>
      <c r="D9" s="38" t="s">
        <v>13</v>
      </c>
      <c r="E9" s="74">
        <f>IF(OR(B9,B10),1,0)</f>
        <v>1</v>
      </c>
      <c r="F9" s="35"/>
    </row>
    <row r="10" spans="1:6" ht="18" x14ac:dyDescent="0.25">
      <c r="A10" s="34" t="s">
        <v>12</v>
      </c>
      <c r="B10" s="36">
        <f>IF(NOT(B4),1,0)</f>
        <v>0</v>
      </c>
      <c r="C10" s="35"/>
      <c r="D10" s="35"/>
      <c r="E10" s="35"/>
      <c r="F10" s="35"/>
    </row>
    <row r="11" spans="1:6" ht="169.5" customHeight="1" x14ac:dyDescent="0.2"/>
    <row r="14" spans="1:6" ht="18" x14ac:dyDescent="0.25">
      <c r="A14" s="47" t="s">
        <v>109</v>
      </c>
    </row>
    <row r="15" spans="1:6" ht="18" x14ac:dyDescent="0.25">
      <c r="A15" s="47"/>
    </row>
    <row r="16" spans="1:6" x14ac:dyDescent="0.2">
      <c r="A16" s="60" t="s">
        <v>122</v>
      </c>
    </row>
    <row r="17" spans="1:1" x14ac:dyDescent="0.2">
      <c r="A17" s="60" t="s">
        <v>124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1</xdr:col>
                <xdr:colOff>247650</xdr:colOff>
                <xdr:row>10</xdr:row>
                <xdr:rowOff>238125</xdr:rowOff>
              </from>
              <to>
                <xdr:col>4</xdr:col>
                <xdr:colOff>942975</xdr:colOff>
                <xdr:row>10</xdr:row>
                <xdr:rowOff>1933575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2.75" x14ac:dyDescent="0.2"/>
  <cols>
    <col min="2" max="2" width="19.28515625" customWidth="1"/>
    <col min="3" max="3" width="30.42578125" customWidth="1"/>
    <col min="4" max="4" width="23.5703125" customWidth="1"/>
    <col min="5" max="5" width="22.28515625" customWidth="1"/>
    <col min="6" max="6" width="29.28515625" customWidth="1"/>
  </cols>
  <sheetData>
    <row r="1" spans="1:6" ht="18" x14ac:dyDescent="0.25">
      <c r="A1" s="12"/>
      <c r="B1" s="34" t="s">
        <v>0</v>
      </c>
      <c r="C1" s="13"/>
      <c r="D1" s="13"/>
      <c r="E1" s="34" t="s">
        <v>1</v>
      </c>
      <c r="F1" s="12"/>
    </row>
    <row r="2" spans="1:6" ht="26.25" customHeight="1" thickBot="1" x14ac:dyDescent="0.3">
      <c r="A2" s="12"/>
      <c r="B2" s="12"/>
      <c r="C2" s="12"/>
      <c r="D2" s="12"/>
      <c r="E2" s="12"/>
      <c r="F2" s="12"/>
    </row>
    <row r="3" spans="1:6" ht="18.75" thickBot="1" x14ac:dyDescent="0.3">
      <c r="A3" s="38" t="s">
        <v>2</v>
      </c>
      <c r="B3" s="73">
        <v>1</v>
      </c>
      <c r="C3" s="35"/>
      <c r="D3" s="38" t="s">
        <v>15</v>
      </c>
      <c r="E3" s="75">
        <f>IF(OR(AND(B3,NOT(B4)),AND(NOT(B3),B4)),1,0)</f>
        <v>0</v>
      </c>
      <c r="F3" s="35"/>
    </row>
    <row r="4" spans="1:6" ht="18.75" thickBot="1" x14ac:dyDescent="0.3">
      <c r="A4" s="38" t="s">
        <v>3</v>
      </c>
      <c r="B4" s="73">
        <v>1</v>
      </c>
      <c r="C4" s="35"/>
      <c r="D4" s="38" t="s">
        <v>145</v>
      </c>
      <c r="E4" s="75">
        <f>IF(AND(B3,B4),1,0)</f>
        <v>1</v>
      </c>
      <c r="F4" s="35"/>
    </row>
    <row r="5" spans="1:6" ht="181.5" customHeight="1" x14ac:dyDescent="0.25">
      <c r="A5" s="12"/>
      <c r="B5" s="12"/>
      <c r="C5" s="12"/>
      <c r="D5" s="12"/>
      <c r="E5" s="12"/>
      <c r="F5" s="1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8193" r:id="rId3">
          <objectPr defaultSize="0" autoPict="0" r:id="rId4">
            <anchor moveWithCells="1">
              <from>
                <xdr:col>2</xdr:col>
                <xdr:colOff>0</xdr:colOff>
                <xdr:row>4</xdr:row>
                <xdr:rowOff>495300</xdr:rowOff>
              </from>
              <to>
                <xdr:col>4</xdr:col>
                <xdr:colOff>323850</xdr:colOff>
                <xdr:row>4</xdr:row>
                <xdr:rowOff>2000250</xdr:rowOff>
              </to>
            </anchor>
          </objectPr>
        </oleObject>
      </mc:Choice>
      <mc:Fallback>
        <oleObject progId="MSPhotoEd.3" shapeId="819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/>
  </sheetViews>
  <sheetFormatPr defaultRowHeight="12.75" x14ac:dyDescent="0.2"/>
  <cols>
    <col min="1" max="1" width="15.85546875" customWidth="1"/>
    <col min="2" max="2" width="19.5703125" customWidth="1"/>
    <col min="3" max="3" width="11.7109375" customWidth="1"/>
    <col min="4" max="4" width="37.140625" customWidth="1"/>
    <col min="5" max="5" width="23" customWidth="1"/>
  </cols>
  <sheetData>
    <row r="1" spans="1:7" ht="18" x14ac:dyDescent="0.25">
      <c r="A1" s="12" t="s">
        <v>149</v>
      </c>
      <c r="B1" s="34" t="s">
        <v>0</v>
      </c>
      <c r="C1" s="13"/>
      <c r="D1" s="13"/>
      <c r="E1" s="34" t="s">
        <v>1</v>
      </c>
      <c r="F1" s="12"/>
      <c r="G1" s="12"/>
    </row>
    <row r="2" spans="1:7" ht="18.75" thickBot="1" x14ac:dyDescent="0.3">
      <c r="A2" s="12"/>
      <c r="B2" s="12"/>
      <c r="C2" s="12"/>
      <c r="D2" s="12"/>
      <c r="E2" s="12"/>
      <c r="F2" s="12"/>
      <c r="G2" s="12"/>
    </row>
    <row r="3" spans="1:7" ht="18.75" thickBot="1" x14ac:dyDescent="0.3">
      <c r="A3" s="38" t="s">
        <v>2</v>
      </c>
      <c r="B3" s="73">
        <v>1</v>
      </c>
      <c r="C3" s="35"/>
      <c r="D3" s="34" t="s">
        <v>16</v>
      </c>
      <c r="E3" s="36">
        <f>IF(OR(AND(B3,NOT(B4)),AND(NOT(B3),B4)),1,0)</f>
        <v>0</v>
      </c>
      <c r="F3" s="35"/>
      <c r="G3" s="35"/>
    </row>
    <row r="4" spans="1:7" ht="18.75" thickBot="1" x14ac:dyDescent="0.3">
      <c r="A4" s="38" t="s">
        <v>3</v>
      </c>
      <c r="B4" s="73">
        <v>1</v>
      </c>
      <c r="C4" s="35"/>
      <c r="D4" s="37"/>
      <c r="E4" s="40"/>
      <c r="F4" s="35"/>
      <c r="G4" s="35"/>
    </row>
    <row r="5" spans="1:7" ht="18.75" thickBot="1" x14ac:dyDescent="0.3">
      <c r="A5" s="13"/>
      <c r="B5" s="12"/>
      <c r="C5" s="35"/>
      <c r="D5" s="13"/>
      <c r="E5" s="12"/>
      <c r="F5" s="35"/>
      <c r="G5" s="35"/>
    </row>
    <row r="6" spans="1:7" ht="18.75" thickBot="1" x14ac:dyDescent="0.3">
      <c r="A6" s="34" t="s">
        <v>17</v>
      </c>
      <c r="B6" s="54">
        <f>IF(OR(AND(B3,NOT(B4)),AND(NOT(B3),B4)),1,0)</f>
        <v>0</v>
      </c>
      <c r="C6" s="35"/>
      <c r="D6" s="38" t="s">
        <v>18</v>
      </c>
      <c r="E6" s="61">
        <f>IF(OR(AND(B6,NOT(B7)),AND(NOT(B6),B7)),1,0)</f>
        <v>1</v>
      </c>
      <c r="F6" s="35"/>
      <c r="G6" s="35"/>
    </row>
    <row r="7" spans="1:7" ht="18.75" thickBot="1" x14ac:dyDescent="0.3">
      <c r="A7" s="38" t="s">
        <v>7</v>
      </c>
      <c r="B7" s="73">
        <v>1</v>
      </c>
      <c r="C7" s="35"/>
      <c r="D7" s="34" t="s">
        <v>19</v>
      </c>
      <c r="E7" s="55">
        <f>IF(AND(B6,B7),1,0)</f>
        <v>0</v>
      </c>
      <c r="F7" s="35"/>
      <c r="G7" s="35"/>
    </row>
    <row r="8" spans="1:7" ht="18" x14ac:dyDescent="0.25">
      <c r="A8" s="13"/>
      <c r="B8" s="12"/>
      <c r="C8" s="35"/>
      <c r="D8" s="13"/>
      <c r="E8" s="12"/>
      <c r="F8" s="35"/>
      <c r="G8" s="35"/>
    </row>
    <row r="9" spans="1:7" ht="18" x14ac:dyDescent="0.25">
      <c r="A9" s="34" t="s">
        <v>2</v>
      </c>
      <c r="B9" s="36">
        <f>SUM(B3)</f>
        <v>1</v>
      </c>
      <c r="C9" s="35"/>
      <c r="D9" s="34" t="s">
        <v>20</v>
      </c>
      <c r="E9" s="36">
        <f>IF(AND(B9,B10),1,0)</f>
        <v>1</v>
      </c>
      <c r="F9" s="35"/>
      <c r="G9" s="35"/>
    </row>
    <row r="10" spans="1:7" ht="18" x14ac:dyDescent="0.25">
      <c r="A10" s="34" t="s">
        <v>3</v>
      </c>
      <c r="B10" s="36">
        <f>SUM(B4)</f>
        <v>1</v>
      </c>
      <c r="C10" s="35"/>
      <c r="D10" s="37"/>
      <c r="E10" s="35"/>
      <c r="F10" s="35"/>
      <c r="G10" s="35"/>
    </row>
    <row r="11" spans="1:7" ht="18.75" thickBot="1" x14ac:dyDescent="0.3">
      <c r="A11" s="13"/>
      <c r="B11" s="12"/>
      <c r="C11" s="35"/>
      <c r="D11" s="13"/>
      <c r="E11" s="12"/>
      <c r="F11" s="35"/>
      <c r="G11" s="35"/>
    </row>
    <row r="12" spans="1:7" ht="18.75" thickBot="1" x14ac:dyDescent="0.3">
      <c r="A12" s="34" t="s">
        <v>19</v>
      </c>
      <c r="B12" s="36">
        <f>IF(AND(B6,B7),1,0)</f>
        <v>0</v>
      </c>
      <c r="C12" s="35"/>
      <c r="D12" s="38" t="s">
        <v>119</v>
      </c>
      <c r="E12" s="61">
        <f>IF(OR(B12,B13),1,0)</f>
        <v>1</v>
      </c>
      <c r="F12" s="35"/>
      <c r="G12" s="35"/>
    </row>
    <row r="13" spans="1:7" ht="18" x14ac:dyDescent="0.25">
      <c r="A13" s="34" t="s">
        <v>20</v>
      </c>
      <c r="B13" s="36">
        <f>IF(AND(B9,B10),1,0)</f>
        <v>1</v>
      </c>
      <c r="C13" s="35"/>
      <c r="D13" s="35"/>
      <c r="E13" s="35"/>
      <c r="F13" s="35"/>
      <c r="G13" s="35"/>
    </row>
    <row r="14" spans="1:7" ht="185.25" customHeight="1" x14ac:dyDescent="0.2"/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9217" r:id="rId3">
          <objectPr defaultSize="0" autoPict="0" r:id="rId4">
            <anchor moveWithCells="1">
              <from>
                <xdr:col>0</xdr:col>
                <xdr:colOff>276225</xdr:colOff>
                <xdr:row>13</xdr:row>
                <xdr:rowOff>247650</xdr:rowOff>
              </from>
              <to>
                <xdr:col>4</xdr:col>
                <xdr:colOff>1466850</xdr:colOff>
                <xdr:row>13</xdr:row>
                <xdr:rowOff>2152650</xdr:rowOff>
              </to>
            </anchor>
          </objectPr>
        </oleObject>
      </mc:Choice>
      <mc:Fallback>
        <oleObject progId="MSPhotoEd.3" shapeId="9217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2.75" x14ac:dyDescent="0.2"/>
  <cols>
    <col min="1" max="1" width="25.5703125" customWidth="1"/>
    <col min="2" max="6" width="15.85546875" customWidth="1"/>
    <col min="7" max="7" width="11.7109375" customWidth="1"/>
    <col min="8" max="8" width="27.5703125" customWidth="1"/>
    <col min="9" max="9" width="19.5703125" customWidth="1"/>
  </cols>
  <sheetData>
    <row r="1" spans="1:7" ht="18.75" thickBot="1" x14ac:dyDescent="0.3">
      <c r="A1" s="12" t="s">
        <v>144</v>
      </c>
      <c r="B1" s="12"/>
      <c r="C1" s="48" t="s">
        <v>32</v>
      </c>
      <c r="D1" s="48" t="s">
        <v>46</v>
      </c>
      <c r="E1" s="48" t="s">
        <v>44</v>
      </c>
      <c r="F1" s="48" t="s">
        <v>42</v>
      </c>
      <c r="G1" s="12"/>
    </row>
    <row r="2" spans="1:7" ht="19.5" thickTop="1" thickBot="1" x14ac:dyDescent="0.3">
      <c r="B2" s="44" t="s">
        <v>8</v>
      </c>
      <c r="C2" s="72">
        <v>1</v>
      </c>
      <c r="D2" s="72">
        <v>1</v>
      </c>
      <c r="E2" s="72">
        <v>1</v>
      </c>
      <c r="F2" s="72">
        <v>1</v>
      </c>
      <c r="G2" s="12"/>
    </row>
    <row r="3" spans="1:7" ht="19.5" thickTop="1" thickBot="1" x14ac:dyDescent="0.3">
      <c r="B3" s="45"/>
      <c r="C3" s="17" t="s">
        <v>88</v>
      </c>
      <c r="D3" s="17" t="s">
        <v>89</v>
      </c>
      <c r="E3" s="17" t="s">
        <v>90</v>
      </c>
      <c r="F3" s="17" t="s">
        <v>91</v>
      </c>
      <c r="G3" s="12"/>
    </row>
    <row r="4" spans="1:7" ht="19.5" thickTop="1" thickBot="1" x14ac:dyDescent="0.3">
      <c r="B4" s="44" t="s">
        <v>10</v>
      </c>
      <c r="C4" s="72">
        <v>1</v>
      </c>
      <c r="D4" s="72">
        <v>1</v>
      </c>
      <c r="E4" s="72">
        <v>1</v>
      </c>
      <c r="F4" s="72">
        <v>1</v>
      </c>
      <c r="G4" s="12"/>
    </row>
    <row r="5" spans="1:7" ht="19.5" thickTop="1" thickBot="1" x14ac:dyDescent="0.3">
      <c r="B5" s="12"/>
      <c r="C5" s="12"/>
      <c r="D5" s="12"/>
      <c r="E5" s="12"/>
      <c r="F5" s="12"/>
      <c r="G5" s="12"/>
    </row>
    <row r="6" spans="1:7" ht="19.5" thickTop="1" thickBot="1" x14ac:dyDescent="0.3">
      <c r="B6" s="12"/>
      <c r="C6" s="64">
        <f>B54</f>
        <v>1</v>
      </c>
      <c r="D6" s="64">
        <f>B42</f>
        <v>1</v>
      </c>
      <c r="E6" s="64">
        <f>B30</f>
        <v>1</v>
      </c>
      <c r="F6" s="56">
        <f>B18</f>
        <v>0</v>
      </c>
      <c r="G6" s="44" t="s">
        <v>92</v>
      </c>
    </row>
    <row r="7" spans="1:7" ht="18.75" thickTop="1" x14ac:dyDescent="0.25">
      <c r="A7" s="65" t="s">
        <v>143</v>
      </c>
      <c r="B7" s="66">
        <f>B55</f>
        <v>1</v>
      </c>
      <c r="C7" s="46"/>
      <c r="D7" s="46"/>
      <c r="E7" s="46"/>
      <c r="F7" s="46"/>
      <c r="G7" s="12"/>
    </row>
    <row r="8" spans="1:7" x14ac:dyDescent="0.2">
      <c r="B8" s="4"/>
      <c r="C8" s="6"/>
      <c r="D8" s="6"/>
      <c r="E8" s="6"/>
      <c r="F8" s="6"/>
    </row>
    <row r="9" spans="1:7" ht="13.5" thickBot="1" x14ac:dyDescent="0.25">
      <c r="B9" s="4"/>
      <c r="C9" s="6"/>
      <c r="D9" s="6"/>
      <c r="E9" s="6"/>
      <c r="F9" s="6"/>
    </row>
    <row r="10" spans="1:7" ht="13.5" thickBot="1" x14ac:dyDescent="0.25">
      <c r="A10" s="5" t="s">
        <v>42</v>
      </c>
      <c r="B10" s="70">
        <f>F2</f>
        <v>1</v>
      </c>
      <c r="C10" s="6"/>
      <c r="D10" s="6"/>
      <c r="E10" s="6"/>
      <c r="F10" s="6"/>
    </row>
    <row r="11" spans="1:7" ht="13.5" thickBot="1" x14ac:dyDescent="0.25">
      <c r="A11" s="5" t="s">
        <v>91</v>
      </c>
      <c r="B11" s="70">
        <f>F4</f>
        <v>1</v>
      </c>
      <c r="C11" s="6"/>
      <c r="D11" s="6"/>
      <c r="E11" s="6"/>
      <c r="F11" s="6"/>
    </row>
    <row r="12" spans="1:7" ht="13.5" thickBot="1" x14ac:dyDescent="0.25">
      <c r="A12" s="5" t="s">
        <v>93</v>
      </c>
      <c r="B12" s="70">
        <v>0</v>
      </c>
    </row>
    <row r="13" spans="1:7" ht="13.5" thickBot="1" x14ac:dyDescent="0.25">
      <c r="A13" s="7"/>
    </row>
    <row r="14" spans="1:7" ht="14.25" thickTop="1" thickBot="1" x14ac:dyDescent="0.25">
      <c r="A14" s="5" t="s">
        <v>17</v>
      </c>
      <c r="B14" s="41">
        <f>IF(OR(AND(B10,NOT(B11)),AND(NOT(B10),B11)),1,0)</f>
        <v>0</v>
      </c>
    </row>
    <row r="15" spans="1:7" ht="14.25" thickTop="1" thickBot="1" x14ac:dyDescent="0.25">
      <c r="A15" s="5" t="s">
        <v>19</v>
      </c>
      <c r="B15" s="41">
        <f>IF(AND(B14,B12),1,0)</f>
        <v>0</v>
      </c>
    </row>
    <row r="16" spans="1:7" ht="14.25" thickTop="1" thickBot="1" x14ac:dyDescent="0.25">
      <c r="A16" s="5" t="s">
        <v>20</v>
      </c>
      <c r="B16" s="42">
        <f>IF(AND(B10,B11),1,0)</f>
        <v>1</v>
      </c>
    </row>
    <row r="17" spans="1:2" ht="14.25" thickTop="1" thickBot="1" x14ac:dyDescent="0.25">
      <c r="A17" s="7"/>
      <c r="B17" s="8"/>
    </row>
    <row r="18" spans="1:2" ht="14.25" thickTop="1" thickBot="1" x14ac:dyDescent="0.25">
      <c r="A18" s="5" t="s">
        <v>18</v>
      </c>
      <c r="B18" s="62">
        <f>IF(OR(AND(B14,NOT(B12)),AND(NOT(B14),B12)),1,0)</f>
        <v>0</v>
      </c>
    </row>
    <row r="19" spans="1:2" ht="14.25" thickTop="1" thickBot="1" x14ac:dyDescent="0.25">
      <c r="A19" s="5" t="s">
        <v>21</v>
      </c>
      <c r="B19" s="62">
        <f>IF(OR(B15,B16),1,0)</f>
        <v>1</v>
      </c>
    </row>
    <row r="20" spans="1:2" ht="13.5" thickTop="1" x14ac:dyDescent="0.2">
      <c r="A20" s="7"/>
      <c r="B20" s="9"/>
    </row>
    <row r="21" spans="1:2" ht="13.5" thickBot="1" x14ac:dyDescent="0.25">
      <c r="A21" s="7"/>
      <c r="B21" s="8"/>
    </row>
    <row r="22" spans="1:2" ht="14.25" thickTop="1" thickBot="1" x14ac:dyDescent="0.25">
      <c r="A22" s="5" t="s">
        <v>44</v>
      </c>
      <c r="B22" s="71">
        <f>E2</f>
        <v>1</v>
      </c>
    </row>
    <row r="23" spans="1:2" ht="14.25" thickTop="1" thickBot="1" x14ac:dyDescent="0.25">
      <c r="A23" s="5" t="s">
        <v>90</v>
      </c>
      <c r="B23" s="71">
        <f>E4</f>
        <v>1</v>
      </c>
    </row>
    <row r="24" spans="1:2" ht="14.25" thickTop="1" thickBot="1" x14ac:dyDescent="0.25">
      <c r="A24" s="5" t="s">
        <v>94</v>
      </c>
      <c r="B24" s="41">
        <f>B19</f>
        <v>1</v>
      </c>
    </row>
    <row r="25" spans="1:2" ht="14.25" thickTop="1" thickBot="1" x14ac:dyDescent="0.25">
      <c r="A25" s="7"/>
    </row>
    <row r="26" spans="1:2" ht="14.25" thickTop="1" thickBot="1" x14ac:dyDescent="0.25">
      <c r="A26" s="5" t="s">
        <v>17</v>
      </c>
      <c r="B26" s="43">
        <f>IF(OR(AND(B22,NOT(B23)),AND(NOT(B22),B23)),1,0)</f>
        <v>0</v>
      </c>
    </row>
    <row r="27" spans="1:2" ht="14.25" thickTop="1" thickBot="1" x14ac:dyDescent="0.25">
      <c r="A27" s="5" t="s">
        <v>19</v>
      </c>
      <c r="B27" s="43">
        <f>IF(AND(B26,B24),1,0)</f>
        <v>0</v>
      </c>
    </row>
    <row r="28" spans="1:2" ht="14.25" thickTop="1" thickBot="1" x14ac:dyDescent="0.25">
      <c r="A28" s="5" t="s">
        <v>20</v>
      </c>
      <c r="B28" s="43">
        <f>IF(AND(B22,B23),1,0)</f>
        <v>1</v>
      </c>
    </row>
    <row r="29" spans="1:2" ht="14.25" thickTop="1" thickBot="1" x14ac:dyDescent="0.25">
      <c r="A29" s="7"/>
      <c r="B29" s="8"/>
    </row>
    <row r="30" spans="1:2" ht="14.25" thickTop="1" thickBot="1" x14ac:dyDescent="0.25">
      <c r="A30" s="5" t="s">
        <v>18</v>
      </c>
      <c r="B30" s="62">
        <f>IF(OR(AND(B26,NOT(B24)),AND(NOT(B26),B24)),1,0)</f>
        <v>1</v>
      </c>
    </row>
    <row r="31" spans="1:2" ht="14.25" thickTop="1" thickBot="1" x14ac:dyDescent="0.25">
      <c r="A31" s="5" t="s">
        <v>21</v>
      </c>
      <c r="B31" s="62">
        <f>IF(OR(B27,B28),1,0)</f>
        <v>1</v>
      </c>
    </row>
    <row r="32" spans="1:2" ht="13.5" thickTop="1" x14ac:dyDescent="0.2">
      <c r="A32" s="7"/>
      <c r="B32" s="9"/>
    </row>
    <row r="33" spans="1:2" ht="13.5" thickBot="1" x14ac:dyDescent="0.25">
      <c r="A33" s="7"/>
      <c r="B33" s="9"/>
    </row>
    <row r="34" spans="1:2" ht="14.25" thickTop="1" thickBot="1" x14ac:dyDescent="0.25">
      <c r="A34" s="5" t="s">
        <v>46</v>
      </c>
      <c r="B34" s="71">
        <f>D2</f>
        <v>1</v>
      </c>
    </row>
    <row r="35" spans="1:2" ht="14.25" thickTop="1" thickBot="1" x14ac:dyDescent="0.25">
      <c r="A35" s="5" t="s">
        <v>89</v>
      </c>
      <c r="B35" s="71">
        <f>D4</f>
        <v>1</v>
      </c>
    </row>
    <row r="36" spans="1:2" ht="14.25" thickTop="1" thickBot="1" x14ac:dyDescent="0.25">
      <c r="A36" s="5" t="s">
        <v>95</v>
      </c>
      <c r="B36" s="41">
        <f>B31</f>
        <v>1</v>
      </c>
    </row>
    <row r="37" spans="1:2" ht="14.25" thickTop="1" thickBot="1" x14ac:dyDescent="0.25">
      <c r="A37" s="7"/>
    </row>
    <row r="38" spans="1:2" ht="14.25" thickTop="1" thickBot="1" x14ac:dyDescent="0.25">
      <c r="A38" s="5" t="s">
        <v>17</v>
      </c>
      <c r="B38" s="41">
        <f>IF(OR(AND(B34,NOT(B35)),AND(NOT(B34),B35)),1,0)</f>
        <v>0</v>
      </c>
    </row>
    <row r="39" spans="1:2" ht="14.25" thickTop="1" thickBot="1" x14ac:dyDescent="0.25">
      <c r="A39" s="5" t="s">
        <v>19</v>
      </c>
      <c r="B39" s="41">
        <f>IF(AND(B38,B36),1,0)</f>
        <v>0</v>
      </c>
    </row>
    <row r="40" spans="1:2" ht="14.25" thickTop="1" thickBot="1" x14ac:dyDescent="0.25">
      <c r="A40" s="5" t="s">
        <v>20</v>
      </c>
      <c r="B40" s="41">
        <f>IF(AND(B34,B35),1,0)</f>
        <v>1</v>
      </c>
    </row>
    <row r="41" spans="1:2" ht="14.25" thickTop="1" thickBot="1" x14ac:dyDescent="0.25">
      <c r="A41" s="7"/>
      <c r="B41" s="8"/>
    </row>
    <row r="42" spans="1:2" ht="14.25" thickTop="1" thickBot="1" x14ac:dyDescent="0.25">
      <c r="A42" s="5" t="s">
        <v>18</v>
      </c>
      <c r="B42" s="62">
        <f>IF(OR(AND(B38,NOT(B36)),AND(NOT(B38),B36)),1,0)</f>
        <v>1</v>
      </c>
    </row>
    <row r="43" spans="1:2" ht="14.25" thickTop="1" thickBot="1" x14ac:dyDescent="0.25">
      <c r="A43" s="5" t="s">
        <v>21</v>
      </c>
      <c r="B43" s="62">
        <f>IF(OR(B39,B40),1,0)</f>
        <v>1</v>
      </c>
    </row>
    <row r="44" spans="1:2" ht="13.5" thickTop="1" x14ac:dyDescent="0.2">
      <c r="A44" s="7"/>
      <c r="B44" s="9"/>
    </row>
    <row r="45" spans="1:2" ht="13.5" thickBot="1" x14ac:dyDescent="0.25">
      <c r="A45" s="7"/>
      <c r="B45" s="9"/>
    </row>
    <row r="46" spans="1:2" ht="14.25" thickTop="1" thickBot="1" x14ac:dyDescent="0.25">
      <c r="A46" s="5" t="s">
        <v>32</v>
      </c>
      <c r="B46" s="71">
        <f>C2</f>
        <v>1</v>
      </c>
    </row>
    <row r="47" spans="1:2" ht="14.25" thickTop="1" thickBot="1" x14ac:dyDescent="0.25">
      <c r="A47" s="5" t="s">
        <v>88</v>
      </c>
      <c r="B47" s="71">
        <f>C4</f>
        <v>1</v>
      </c>
    </row>
    <row r="48" spans="1:2" ht="14.25" thickTop="1" thickBot="1" x14ac:dyDescent="0.25">
      <c r="A48" s="5" t="s">
        <v>96</v>
      </c>
      <c r="B48" s="41">
        <f>B43</f>
        <v>1</v>
      </c>
    </row>
    <row r="49" spans="1:2" ht="14.25" thickTop="1" thickBot="1" x14ac:dyDescent="0.25">
      <c r="A49" s="7"/>
    </row>
    <row r="50" spans="1:2" ht="14.25" thickTop="1" thickBot="1" x14ac:dyDescent="0.25">
      <c r="A50" s="5" t="s">
        <v>17</v>
      </c>
      <c r="B50" s="41">
        <f>IF(OR(AND(B46,NOT(B47)),AND(NOT(B46),B47)),1,0)</f>
        <v>0</v>
      </c>
    </row>
    <row r="51" spans="1:2" ht="14.25" thickTop="1" thickBot="1" x14ac:dyDescent="0.25">
      <c r="A51" s="5" t="s">
        <v>19</v>
      </c>
      <c r="B51" s="41">
        <f>IF(AND(B50,B48),1,0)</f>
        <v>0</v>
      </c>
    </row>
    <row r="52" spans="1:2" ht="14.25" thickTop="1" thickBot="1" x14ac:dyDescent="0.25">
      <c r="A52" s="5" t="s">
        <v>20</v>
      </c>
      <c r="B52" s="41">
        <f>IF(AND(B46,B47),1,0)</f>
        <v>1</v>
      </c>
    </row>
    <row r="53" spans="1:2" ht="14.25" thickTop="1" thickBot="1" x14ac:dyDescent="0.25">
      <c r="A53" s="7"/>
      <c r="B53" s="8"/>
    </row>
    <row r="54" spans="1:2" ht="14.25" thickTop="1" thickBot="1" x14ac:dyDescent="0.25">
      <c r="A54" s="5" t="s">
        <v>18</v>
      </c>
      <c r="B54" s="63">
        <f>IF(OR(AND(B50,NOT(B48)),AND(NOT(B50),B48)),1,0)</f>
        <v>1</v>
      </c>
    </row>
    <row r="55" spans="1:2" ht="14.25" thickTop="1" thickBot="1" x14ac:dyDescent="0.25">
      <c r="A55" s="5" t="s">
        <v>21</v>
      </c>
      <c r="B55" s="63">
        <f>IF(OR(B51,B52),1,0)</f>
        <v>1</v>
      </c>
    </row>
    <row r="56" spans="1:2" ht="13.5" thickTop="1" x14ac:dyDescent="0.2">
      <c r="A56" s="7"/>
      <c r="B56" s="9"/>
    </row>
    <row r="57" spans="1:2" x14ac:dyDescent="0.2">
      <c r="A57" s="7"/>
      <c r="B57" s="9"/>
    </row>
    <row r="58" spans="1:2" x14ac:dyDescent="0.2">
      <c r="A58" s="7"/>
      <c r="B58" s="9"/>
    </row>
    <row r="59" spans="1:2" x14ac:dyDescent="0.2">
      <c r="A59" s="7"/>
      <c r="B59" s="9"/>
    </row>
  </sheetData>
  <phoneticPr fontId="2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/>
  </sheetViews>
  <sheetFormatPr defaultRowHeight="12.75" x14ac:dyDescent="0.2"/>
  <cols>
    <col min="1" max="1" width="5.5703125" customWidth="1"/>
    <col min="2" max="2" width="19.140625" customWidth="1"/>
    <col min="3" max="3" width="10.85546875" customWidth="1"/>
    <col min="4" max="4" width="5.140625" customWidth="1"/>
    <col min="5" max="5" width="22.42578125" customWidth="1"/>
    <col min="6" max="6" width="14.42578125" customWidth="1"/>
    <col min="7" max="7" width="43.140625" customWidth="1"/>
    <col min="8" max="8" width="36.42578125" style="67" customWidth="1"/>
  </cols>
  <sheetData>
    <row r="1" spans="1:8" ht="18" x14ac:dyDescent="0.25">
      <c r="B1" s="34" t="s">
        <v>0</v>
      </c>
      <c r="C1" s="13"/>
      <c r="D1" s="13"/>
      <c r="E1" s="34" t="s">
        <v>1</v>
      </c>
      <c r="F1" s="13"/>
      <c r="G1" s="69" t="s">
        <v>22</v>
      </c>
    </row>
    <row r="2" spans="1:8" ht="12" customHeight="1" thickBot="1" x14ac:dyDescent="0.3">
      <c r="B2" s="12"/>
      <c r="C2" s="12"/>
      <c r="D2" s="12"/>
      <c r="E2" s="12"/>
      <c r="F2" s="12"/>
      <c r="G2" s="12"/>
    </row>
    <row r="3" spans="1:8" ht="18.75" thickBot="1" x14ac:dyDescent="0.3">
      <c r="A3" s="38" t="s">
        <v>23</v>
      </c>
      <c r="B3" s="73">
        <v>1</v>
      </c>
      <c r="C3" s="35"/>
      <c r="D3" s="38" t="s">
        <v>10</v>
      </c>
      <c r="E3" s="74">
        <f>IF(OR(AND(B6,NOT(B4),NOT(B3)),AND(B7,NOT(B4),B3),AND(B8,B4,NOT(B3)),AND(B9,B4,B3)),1,0)</f>
        <v>0</v>
      </c>
      <c r="F3" s="35"/>
      <c r="G3" s="35"/>
    </row>
    <row r="4" spans="1:8" ht="18.75" thickBot="1" x14ac:dyDescent="0.3">
      <c r="A4" s="38" t="s">
        <v>24</v>
      </c>
      <c r="B4" s="73">
        <v>1</v>
      </c>
      <c r="C4" s="35"/>
      <c r="D4" s="35"/>
      <c r="E4" s="35"/>
      <c r="F4" s="35"/>
      <c r="G4" s="35"/>
    </row>
    <row r="5" spans="1:8" ht="18.75" thickBot="1" x14ac:dyDescent="0.3">
      <c r="A5" s="57"/>
      <c r="B5" s="58"/>
      <c r="C5" s="35"/>
      <c r="D5" s="35"/>
      <c r="E5" s="35"/>
      <c r="F5" s="35"/>
      <c r="G5" s="35"/>
    </row>
    <row r="6" spans="1:8" ht="18.75" thickBot="1" x14ac:dyDescent="0.3">
      <c r="A6" s="38" t="s">
        <v>25</v>
      </c>
      <c r="B6" s="73">
        <v>1</v>
      </c>
      <c r="C6" s="35"/>
      <c r="D6" s="35"/>
      <c r="E6" s="35"/>
      <c r="F6" s="35"/>
      <c r="G6" s="35"/>
    </row>
    <row r="7" spans="1:8" ht="18.75" thickBot="1" x14ac:dyDescent="0.3">
      <c r="A7" s="38" t="s">
        <v>26</v>
      </c>
      <c r="B7" s="73">
        <v>0</v>
      </c>
      <c r="C7" s="35"/>
      <c r="D7" s="35"/>
      <c r="E7" s="35"/>
      <c r="F7" s="35"/>
      <c r="G7" s="35"/>
    </row>
    <row r="8" spans="1:8" ht="18.75" thickBot="1" x14ac:dyDescent="0.3">
      <c r="A8" s="38" t="s">
        <v>27</v>
      </c>
      <c r="B8" s="73">
        <v>1</v>
      </c>
      <c r="C8" s="35"/>
      <c r="D8" s="35"/>
      <c r="E8" s="35"/>
      <c r="F8" s="35"/>
      <c r="G8" s="35"/>
    </row>
    <row r="9" spans="1:8" ht="18.75" thickBot="1" x14ac:dyDescent="0.3">
      <c r="A9" s="38" t="s">
        <v>28</v>
      </c>
      <c r="B9" s="73">
        <v>0</v>
      </c>
    </row>
    <row r="10" spans="1:8" ht="8.1" customHeight="1" thickBot="1" x14ac:dyDescent="0.25"/>
    <row r="11" spans="1:8" ht="214.5" customHeight="1" thickBot="1" x14ac:dyDescent="0.25">
      <c r="H11" s="78" t="s">
        <v>150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>
              <from>
                <xdr:col>1</xdr:col>
                <xdr:colOff>485775</xdr:colOff>
                <xdr:row>10</xdr:row>
                <xdr:rowOff>104775</xdr:rowOff>
              </from>
              <to>
                <xdr:col>6</xdr:col>
                <xdr:colOff>1295400</xdr:colOff>
                <xdr:row>18</xdr:row>
                <xdr:rowOff>28575</xdr:rowOff>
              </to>
            </anchor>
          </objectPr>
        </oleObject>
      </mc:Choice>
      <mc:Fallback>
        <oleObject progId="MSPhotoEd.3" shapeId="10241" r:id="rId4"/>
      </mc:Fallback>
    </mc:AlternateContent>
    <mc:AlternateContent xmlns:mc="http://schemas.openxmlformats.org/markup-compatibility/2006">
      <mc:Choice Requires="x14">
        <oleObject progId="MSPhotoEd.3" shapeId="10242" r:id="rId6">
          <objectPr defaultSize="0" autoPict="0" r:id="rId7">
            <anchor moveWithCells="1">
              <from>
                <xdr:col>6</xdr:col>
                <xdr:colOff>209550</xdr:colOff>
                <xdr:row>1</xdr:row>
                <xdr:rowOff>142875</xdr:rowOff>
              </from>
              <to>
                <xdr:col>6</xdr:col>
                <xdr:colOff>2562225</xdr:colOff>
                <xdr:row>8</xdr:row>
                <xdr:rowOff>133350</xdr:rowOff>
              </to>
            </anchor>
          </objectPr>
        </oleObject>
      </mc:Choice>
      <mc:Fallback>
        <oleObject progId="MSPhotoEd.3" shapeId="1024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="85" zoomScaleNormal="85" workbookViewId="0"/>
  </sheetViews>
  <sheetFormatPr defaultRowHeight="12.75" x14ac:dyDescent="0.2"/>
  <cols>
    <col min="1" max="1" width="21" customWidth="1"/>
    <col min="2" max="2" width="18.85546875" customWidth="1"/>
    <col min="4" max="4" width="6.5703125" customWidth="1"/>
    <col min="5" max="5" width="22.28515625" customWidth="1"/>
    <col min="7" max="7" width="45.85546875" customWidth="1"/>
  </cols>
  <sheetData>
    <row r="1" spans="1:11" ht="14.25" customHeight="1" x14ac:dyDescent="0.25">
      <c r="A1" s="12" t="s">
        <v>148</v>
      </c>
      <c r="B1" s="34" t="s">
        <v>0</v>
      </c>
      <c r="C1" s="13"/>
      <c r="D1" s="13"/>
      <c r="E1" s="34" t="s">
        <v>1</v>
      </c>
      <c r="F1" s="12"/>
      <c r="G1" s="12"/>
      <c r="H1" s="12"/>
      <c r="I1" s="12"/>
      <c r="J1" s="12"/>
      <c r="K1" s="12"/>
    </row>
    <row r="2" spans="1:11" ht="18.75" thickBot="1" x14ac:dyDescent="0.3">
      <c r="A2" s="12"/>
      <c r="B2" s="13" t="s">
        <v>29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ht="18.75" thickBot="1" x14ac:dyDescent="0.3">
      <c r="A3" s="34" t="s">
        <v>99</v>
      </c>
      <c r="B3" s="76">
        <v>0</v>
      </c>
      <c r="C3" s="35"/>
      <c r="D3" s="38" t="s">
        <v>30</v>
      </c>
      <c r="E3" s="74">
        <f>IF(OR(B3,B4,B5,B6,B7),1,0)</f>
        <v>0</v>
      </c>
      <c r="F3" s="35"/>
      <c r="G3" s="35"/>
      <c r="H3" s="35"/>
      <c r="I3" s="35"/>
      <c r="J3" s="35"/>
      <c r="K3" s="35"/>
    </row>
    <row r="4" spans="1:11" ht="18" x14ac:dyDescent="0.25">
      <c r="A4" s="34" t="s">
        <v>100</v>
      </c>
      <c r="B4" s="76">
        <v>0</v>
      </c>
      <c r="C4" s="35"/>
      <c r="D4" s="50"/>
      <c r="E4" s="35"/>
      <c r="F4" s="35"/>
      <c r="G4" s="35"/>
      <c r="H4" s="35"/>
      <c r="I4" s="35"/>
      <c r="J4" s="35"/>
      <c r="K4" s="35"/>
    </row>
    <row r="5" spans="1:11" ht="18" x14ac:dyDescent="0.25">
      <c r="A5" s="34" t="s">
        <v>101</v>
      </c>
      <c r="B5" s="76">
        <v>0</v>
      </c>
      <c r="C5" s="35"/>
      <c r="D5" s="50"/>
      <c r="E5" s="35"/>
      <c r="F5" s="35"/>
      <c r="G5" s="35"/>
      <c r="H5" s="35"/>
      <c r="I5" s="35"/>
      <c r="J5" s="35"/>
      <c r="K5" s="35"/>
    </row>
    <row r="6" spans="1:11" ht="18" x14ac:dyDescent="0.25">
      <c r="A6" s="34" t="s">
        <v>102</v>
      </c>
      <c r="B6" s="76">
        <v>0</v>
      </c>
      <c r="C6" s="35"/>
      <c r="D6" s="50"/>
      <c r="E6" s="35"/>
      <c r="F6" s="35"/>
      <c r="G6" s="35"/>
      <c r="H6" s="35"/>
      <c r="I6" s="35"/>
      <c r="J6" s="35"/>
      <c r="K6" s="35"/>
    </row>
    <row r="7" spans="1:11" ht="18" x14ac:dyDescent="0.25">
      <c r="A7" s="34" t="s">
        <v>103</v>
      </c>
      <c r="B7" s="76">
        <v>0</v>
      </c>
      <c r="C7" s="35"/>
      <c r="D7" s="50"/>
      <c r="E7" s="35"/>
      <c r="F7" s="35"/>
      <c r="G7" s="35"/>
      <c r="H7" s="35"/>
      <c r="I7" s="35"/>
      <c r="J7" s="35"/>
      <c r="K7" s="35"/>
    </row>
    <row r="8" spans="1:11" ht="18.75" thickBot="1" x14ac:dyDescent="0.3">
      <c r="A8" s="13"/>
      <c r="B8" s="12"/>
      <c r="C8" s="35"/>
      <c r="D8" s="47"/>
      <c r="E8" s="12"/>
      <c r="F8" s="35"/>
      <c r="G8" s="35"/>
      <c r="H8" s="35"/>
      <c r="I8" s="35"/>
      <c r="J8" s="35"/>
      <c r="K8" s="35"/>
    </row>
    <row r="9" spans="1:11" ht="18.75" thickBot="1" x14ac:dyDescent="0.3">
      <c r="A9" s="34" t="s">
        <v>104</v>
      </c>
      <c r="B9" s="76">
        <v>0</v>
      </c>
      <c r="C9" s="35"/>
      <c r="D9" s="38" t="s">
        <v>31</v>
      </c>
      <c r="E9" s="74">
        <f>IF(OR(B9,B10,B11,B12),1,0)</f>
        <v>0</v>
      </c>
      <c r="F9" s="35"/>
      <c r="G9" s="35"/>
      <c r="H9" s="35"/>
      <c r="I9" s="35"/>
      <c r="J9" s="35"/>
      <c r="K9" s="35"/>
    </row>
    <row r="10" spans="1:11" ht="18" x14ac:dyDescent="0.25">
      <c r="A10" s="34" t="s">
        <v>32</v>
      </c>
      <c r="B10" s="36">
        <f>SUM(B4)</f>
        <v>0</v>
      </c>
      <c r="C10" s="35"/>
      <c r="D10" s="50"/>
      <c r="E10" s="35"/>
      <c r="F10" s="35"/>
      <c r="G10" s="35"/>
      <c r="H10" s="35"/>
      <c r="I10" s="35"/>
      <c r="J10" s="35"/>
      <c r="K10" s="35"/>
    </row>
    <row r="11" spans="1:11" ht="18" x14ac:dyDescent="0.25">
      <c r="A11" s="34" t="s">
        <v>105</v>
      </c>
      <c r="B11" s="76">
        <v>0</v>
      </c>
      <c r="C11" s="35"/>
      <c r="D11" s="50"/>
      <c r="E11" s="35"/>
      <c r="F11" s="35"/>
      <c r="G11" s="35"/>
      <c r="H11" s="35"/>
      <c r="I11" s="35"/>
      <c r="J11" s="35"/>
      <c r="K11" s="35"/>
    </row>
    <row r="12" spans="1:11" ht="18" x14ac:dyDescent="0.25">
      <c r="A12" s="34" t="s">
        <v>33</v>
      </c>
      <c r="B12" s="36">
        <f>SUM(B6)</f>
        <v>0</v>
      </c>
      <c r="C12" s="35"/>
      <c r="D12" s="50"/>
      <c r="E12" s="35"/>
      <c r="F12" s="35"/>
      <c r="G12" s="35"/>
      <c r="H12" s="35"/>
      <c r="I12" s="35"/>
      <c r="J12" s="35"/>
      <c r="K12" s="35"/>
    </row>
    <row r="13" spans="1:11" ht="18.75" thickBot="1" x14ac:dyDescent="0.3">
      <c r="A13" s="13"/>
      <c r="B13" s="12"/>
      <c r="C13" s="35"/>
      <c r="D13" s="47"/>
      <c r="E13" s="12"/>
      <c r="F13" s="35"/>
      <c r="G13" s="35"/>
      <c r="H13" s="35"/>
      <c r="I13" s="35"/>
      <c r="J13" s="35"/>
      <c r="K13" s="35"/>
    </row>
    <row r="14" spans="1:11" ht="18.75" thickBot="1" x14ac:dyDescent="0.3">
      <c r="A14" s="34" t="s">
        <v>106</v>
      </c>
      <c r="B14" s="76">
        <v>0</v>
      </c>
      <c r="C14" s="35"/>
      <c r="D14" s="38" t="s">
        <v>34</v>
      </c>
      <c r="E14" s="74">
        <f>IF(OR(B14,B15,B16,B17),1,0)</f>
        <v>0</v>
      </c>
      <c r="F14" s="35"/>
      <c r="G14" s="35"/>
      <c r="H14" s="35"/>
      <c r="I14" s="35"/>
      <c r="J14" s="35"/>
      <c r="K14" s="35"/>
    </row>
    <row r="15" spans="1:11" ht="105.75" thickBot="1" x14ac:dyDescent="0.3">
      <c r="A15" s="34" t="s">
        <v>35</v>
      </c>
      <c r="B15" s="36">
        <f>SUM(B5)</f>
        <v>0</v>
      </c>
      <c r="C15" s="35"/>
      <c r="D15" s="50"/>
      <c r="E15" s="35"/>
      <c r="F15" s="35"/>
      <c r="G15" s="79" t="s">
        <v>151</v>
      </c>
      <c r="H15" s="35"/>
      <c r="I15" s="35"/>
      <c r="J15" s="35"/>
      <c r="K15" s="35"/>
    </row>
    <row r="16" spans="1:11" ht="18" x14ac:dyDescent="0.25">
      <c r="A16" s="34" t="s">
        <v>36</v>
      </c>
      <c r="B16" s="36">
        <f>SUM(B11)</f>
        <v>0</v>
      </c>
      <c r="C16" s="35"/>
      <c r="D16" s="50"/>
      <c r="E16" s="35"/>
      <c r="F16" s="35"/>
      <c r="G16" s="35"/>
      <c r="H16" s="35"/>
      <c r="I16" s="35"/>
      <c r="J16" s="35"/>
      <c r="K16" s="35"/>
    </row>
    <row r="17" spans="1:11" ht="18" x14ac:dyDescent="0.25">
      <c r="A17" s="34" t="s">
        <v>33</v>
      </c>
      <c r="B17" s="36">
        <f>SUM(B6)</f>
        <v>0</v>
      </c>
      <c r="C17" s="35"/>
      <c r="D17" s="50"/>
      <c r="E17" s="35"/>
      <c r="F17" s="35"/>
      <c r="G17" s="35"/>
      <c r="H17" s="35"/>
      <c r="I17" s="35"/>
      <c r="J17" s="35"/>
      <c r="K17" s="35"/>
    </row>
    <row r="18" spans="1:11" ht="18.75" thickBot="1" x14ac:dyDescent="0.3">
      <c r="A18" s="13"/>
      <c r="B18" s="12"/>
      <c r="C18" s="35"/>
      <c r="D18" s="47"/>
      <c r="E18" s="12"/>
      <c r="F18" s="35"/>
      <c r="G18" s="35"/>
      <c r="H18" s="35"/>
      <c r="I18" s="35"/>
      <c r="J18" s="35"/>
      <c r="K18" s="35"/>
    </row>
    <row r="19" spans="1:11" ht="18.75" thickBot="1" x14ac:dyDescent="0.3">
      <c r="A19" s="34" t="s">
        <v>107</v>
      </c>
      <c r="B19" s="76">
        <v>0</v>
      </c>
      <c r="C19" s="35"/>
      <c r="D19" s="38" t="s">
        <v>37</v>
      </c>
      <c r="E19" s="74">
        <f>IF(OR(B19,B20),1,0)</f>
        <v>0</v>
      </c>
      <c r="F19" s="35"/>
      <c r="G19" s="35"/>
      <c r="H19" s="35"/>
      <c r="I19" s="35"/>
      <c r="J19" s="35"/>
      <c r="K19" s="35"/>
    </row>
    <row r="20" spans="1:11" ht="18" x14ac:dyDescent="0.25">
      <c r="A20" s="34" t="s">
        <v>38</v>
      </c>
      <c r="B20" s="36">
        <v>0</v>
      </c>
      <c r="C20" s="35"/>
      <c r="D20" s="49"/>
      <c r="E20" s="35"/>
      <c r="F20" s="35"/>
      <c r="G20" s="35"/>
      <c r="H20" s="35"/>
      <c r="I20" s="35"/>
      <c r="J20" s="35"/>
      <c r="K20" s="35"/>
    </row>
    <row r="21" spans="1:11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6" r:id="rId4">
          <objectPr defaultSize="0" autoPict="0" r:id="rId5">
            <anchor moveWithCells="1">
              <from>
                <xdr:col>5</xdr:col>
                <xdr:colOff>209550</xdr:colOff>
                <xdr:row>2</xdr:row>
                <xdr:rowOff>19050</xdr:rowOff>
              </from>
              <to>
                <xdr:col>6</xdr:col>
                <xdr:colOff>2924175</xdr:colOff>
                <xdr:row>12</xdr:row>
                <xdr:rowOff>85725</xdr:rowOff>
              </to>
            </anchor>
          </objectPr>
        </oleObject>
      </mc:Choice>
      <mc:Fallback>
        <oleObject progId="MSPhotoEd.3" shapeId="1126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Activty Description</vt:lpstr>
      <vt:lpstr>BooleanFunctions</vt:lpstr>
      <vt:lpstr>A+A'B=A+B</vt:lpstr>
      <vt:lpstr>DEMORGAN'S LAW</vt:lpstr>
      <vt:lpstr>HalfAdder</vt:lpstr>
      <vt:lpstr>FullAdder</vt:lpstr>
      <vt:lpstr>Ripple Adder</vt:lpstr>
      <vt:lpstr>MULTIPLEXER</vt:lpstr>
      <vt:lpstr>ENCODER</vt:lpstr>
      <vt:lpstr>DECODER</vt:lpstr>
      <vt:lpstr>Comparator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Rainwater</dc:creator>
  <cp:lastModifiedBy>Stephen Rainwater</cp:lastModifiedBy>
  <cp:lastPrinted>2016-05-31T16:17:44Z</cp:lastPrinted>
  <dcterms:created xsi:type="dcterms:W3CDTF">2000-01-27T22:18:36Z</dcterms:created>
  <dcterms:modified xsi:type="dcterms:W3CDTF">2016-06-01T13:49:16Z</dcterms:modified>
</cp:coreProperties>
</file>